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'план'!$A$11:$F$54</definedName>
    <definedName name="_xlnm._FilterDatabase" localSheetId="0" hidden="1">'предложения'!$A$13:$G$47</definedName>
    <definedName name="_xlnm.Print_Area" localSheetId="0">'предложения'!$A$1:$G$71</definedName>
  </definedNames>
  <calcPr fullCalcOnLoad="1"/>
</workbook>
</file>

<file path=xl/sharedStrings.xml><?xml version="1.0" encoding="utf-8"?>
<sst xmlns="http://schemas.openxmlformats.org/spreadsheetml/2006/main" count="200" uniqueCount="99">
  <si>
    <t>ремонт швов</t>
  </si>
  <si>
    <t>наименование работ</t>
  </si>
  <si>
    <t>примечание</t>
  </si>
  <si>
    <t>шт</t>
  </si>
  <si>
    <t>замена запорной арматуры</t>
  </si>
  <si>
    <t xml:space="preserve">замена подъездного отопления </t>
  </si>
  <si>
    <t>пм</t>
  </si>
  <si>
    <t>м2</t>
  </si>
  <si>
    <t>замена осветительной проводки (подвал)</t>
  </si>
  <si>
    <t>установка почтовых ящиков</t>
  </si>
  <si>
    <t>1 ячейка</t>
  </si>
  <si>
    <t>СТРОИТЕЛЬНЫЕ КОНСТРУКЦИИ:</t>
  </si>
  <si>
    <t>Фасады</t>
  </si>
  <si>
    <t>Лестничная клетка</t>
  </si>
  <si>
    <t>САНТЕХОБОРУДОВАНИЕ: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</si>
  <si>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</si>
  <si>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</si>
  <si>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</si>
  <si>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</si>
  <si>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</si>
  <si>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</si>
  <si>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</si>
  <si>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</si>
  <si>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</si>
  <si>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</si>
  <si>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</si>
  <si>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</si>
  <si>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</si>
  <si>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</si>
  <si>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ремонт ж/б пола в тамбуре</t>
  </si>
  <si>
    <t>установка  коллективного(общедомового) УУ и ПУ</t>
  </si>
  <si>
    <t>ремонт цоколя</t>
  </si>
  <si>
    <t>изготовление энергетического паспорта дома</t>
  </si>
  <si>
    <t>непредвиденные расходы</t>
  </si>
  <si>
    <t>ремонт пандуса (крыша)</t>
  </si>
  <si>
    <t>вид ремонта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</si>
  <si>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</si>
  <si>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</si>
  <si>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</si>
  <si>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</si>
  <si>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</si>
  <si>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</si>
  <si>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</si>
  <si>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</si>
  <si>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</si>
  <si>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</si>
  <si>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</si>
  <si>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</si>
  <si>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ремонт  ВРУ</t>
  </si>
  <si>
    <t xml:space="preserve">ремонт т/у: </t>
  </si>
  <si>
    <t>ул. Кирова, 93</t>
  </si>
  <si>
    <t>1,3 под.</t>
  </si>
  <si>
    <t>ремонт  ступеней лестничного марша</t>
  </si>
  <si>
    <t>изготовление и установка лестницы на чердак</t>
  </si>
  <si>
    <t>1 под.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</si>
  <si>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</si>
  <si>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</si>
  <si>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</si>
  <si>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</si>
  <si>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</si>
  <si>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r>
      <t>0,3 м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, в  1,2 под.</t>
    </r>
  </si>
  <si>
    <t>замена этажных щитков</t>
  </si>
  <si>
    <t>установка светильника на л/кл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</si>
  <si>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</si>
  <si>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</si>
  <si>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</si>
  <si>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</si>
  <si>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</si>
  <si>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</si>
  <si>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</si>
  <si>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ПЛАН</t>
  </si>
  <si>
    <t>ул. Кирова 93</t>
  </si>
  <si>
    <t>ориентировочная стоимость работ, тыс.руб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</si>
  <si>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</si>
  <si>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</si>
  <si>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</si>
  <si>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</si>
  <si>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</si>
  <si>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</si>
  <si>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</si>
  <si>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на 2014 год</t>
  </si>
  <si>
    <t>2014 год</t>
  </si>
  <si>
    <t>А.Ю. Лопухова</t>
  </si>
  <si>
    <t>установка чердачного люка</t>
  </si>
  <si>
    <t>2,3 под.</t>
  </si>
  <si>
    <t>изоляция розлива отопления</t>
  </si>
  <si>
    <t>окраская розлива отопления</t>
  </si>
  <si>
    <t>задвижка (ф=80 мм)-1 шт</t>
  </si>
  <si>
    <t>отоп. приборы - 4 шт. в 1,2,3,4 под.</t>
  </si>
  <si>
    <t>установка выключателя в щитовую</t>
  </si>
  <si>
    <t>20/2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</si>
  <si>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</si>
  <si>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</si>
  <si>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</si>
  <si>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</si>
  <si>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Остаток  денежных средств по статье текущий ремонт  на 31.10.2013 г.:</t>
  </si>
  <si>
    <t>Остаток  денежных средств  по статье капитальный ремонт на 31.10.2013 г.:</t>
  </si>
  <si>
    <t>______________________________________2014 г.</t>
  </si>
  <si>
    <t>замена розлива отопления 4 под.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</si>
</sst>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62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vertAlign val="superscript"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9"/>
      <name val="Arial Cyr"/>
      <family val="0"/>
    </font>
    <font>
      <i/>
      <sz val="9"/>
      <name val="Arial"/>
      <family val="2"/>
    </font>
    <font>
      <sz val="9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0" xfId="53" applyFont="1" applyAlignment="1">
      <alignment horizontal="center"/>
      <protection/>
    </xf>
    <xf numFmtId="0" fontId="2" fillId="0" borderId="0" xfId="53" applyFont="1" applyBorder="1" applyAlignment="1">
      <alignment vertical="center" wrapText="1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0" xfId="53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5" fillId="0" borderId="0" xfId="53" applyFont="1" applyBorder="1">
      <alignment/>
      <protection/>
    </xf>
    <xf numFmtId="0" fontId="3" fillId="0" borderId="0" xfId="53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4" fillId="0" borderId="0" xfId="53" applyFont="1" applyBorder="1">
      <alignment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53" applyFont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1" fillId="0" borderId="0" xfId="53" applyFont="1" applyAlignment="1">
      <alignment horizontal="right" vertical="center" wrapText="1"/>
      <protection/>
    </xf>
    <xf numFmtId="2" fontId="11" fillId="0" borderId="10" xfId="53" applyNumberFormat="1" applyFont="1" applyBorder="1" applyAlignment="1">
      <alignment horizontal="center" vertical="center" wrapText="1"/>
      <protection/>
    </xf>
    <xf numFmtId="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53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11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5" fillId="0" borderId="11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9" fillId="24" borderId="0" xfId="0" applyFont="1" applyFill="1" applyAlignment="1">
      <alignment/>
    </xf>
    <xf numFmtId="0" fontId="26" fillId="24" borderId="0" xfId="53" applyFont="1" applyFill="1" applyBorder="1">
      <alignment/>
      <protection/>
    </xf>
    <xf numFmtId="0" fontId="19" fillId="0" borderId="0" xfId="53" applyFont="1" applyBorder="1" applyAlignment="1">
      <alignment horizontal="left"/>
      <protection/>
    </xf>
    <xf numFmtId="0" fontId="20" fillId="0" borderId="0" xfId="0" applyFont="1" applyAlignment="1">
      <alignment horizontal="left"/>
    </xf>
    <xf numFmtId="2" fontId="11" fillId="0" borderId="0" xfId="53" applyNumberFormat="1" applyFont="1" applyAlignment="1">
      <alignment horizontal="center" vertical="center" wrapText="1"/>
      <protection/>
    </xf>
    <xf numFmtId="2" fontId="11" fillId="0" borderId="0" xfId="53" applyNumberFormat="1" applyFont="1" applyBorder="1" applyAlignment="1">
      <alignment horizontal="center" vertical="center" wrapText="1"/>
      <protection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2" fontId="11" fillId="24" borderId="10" xfId="53" applyNumberFormat="1" applyFont="1" applyFill="1" applyBorder="1" applyAlignment="1">
      <alignment horizontal="center" vertical="center" wrapText="1"/>
      <protection/>
    </xf>
    <xf numFmtId="172" fontId="11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left"/>
      <protection/>
    </xf>
    <xf numFmtId="172" fontId="20" fillId="0" borderId="0" xfId="0" applyNumberFormat="1" applyFont="1" applyAlignment="1">
      <alignment horizontal="center" vertical="center" wrapText="1"/>
    </xf>
    <xf numFmtId="172" fontId="19" fillId="0" borderId="0" xfId="53" applyNumberFormat="1" applyFont="1" applyAlignment="1">
      <alignment horizontal="center" vertical="center" wrapText="1"/>
      <protection/>
    </xf>
    <xf numFmtId="172" fontId="11" fillId="0" borderId="0" xfId="53" applyNumberFormat="1" applyFont="1" applyBorder="1" applyAlignment="1">
      <alignment horizontal="center" vertical="center" wrapText="1"/>
      <protection/>
    </xf>
    <xf numFmtId="172" fontId="19" fillId="0" borderId="10" xfId="53" applyNumberFormat="1" applyFont="1" applyFill="1" applyBorder="1" applyAlignment="1">
      <alignment horizontal="center" vertical="center" wrapText="1"/>
      <protection/>
    </xf>
    <xf numFmtId="172" fontId="19" fillId="0" borderId="0" xfId="53" applyNumberFormat="1" applyFont="1" applyBorder="1" applyAlignment="1">
      <alignment horizontal="center" vertical="center" wrapText="1"/>
      <protection/>
    </xf>
    <xf numFmtId="0" fontId="5" fillId="24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14" fillId="0" borderId="0" xfId="53" applyFont="1" applyFill="1">
      <alignment/>
      <protection/>
    </xf>
    <xf numFmtId="0" fontId="9" fillId="0" borderId="0" xfId="0" applyFont="1" applyFill="1" applyAlignment="1">
      <alignment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0" xfId="53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 wrapText="1"/>
    </xf>
    <xf numFmtId="1" fontId="15" fillId="0" borderId="11" xfId="53" applyNumberFormat="1" applyFont="1" applyBorder="1" applyAlignment="1">
      <alignment horizontal="center" vertical="center" wrapText="1"/>
      <protection/>
    </xf>
    <xf numFmtId="1" fontId="11" fillId="0" borderId="10" xfId="53" applyNumberFormat="1" applyFont="1" applyBorder="1" applyAlignment="1">
      <alignment horizontal="center" vertical="center" wrapText="1"/>
      <protection/>
    </xf>
    <xf numFmtId="1" fontId="2" fillId="0" borderId="0" xfId="53" applyNumberFormat="1" applyFont="1" applyBorder="1" applyAlignment="1">
      <alignment vertical="center" wrapText="1"/>
      <protection/>
    </xf>
    <xf numFmtId="1" fontId="12" fillId="0" borderId="0" xfId="0" applyNumberFormat="1" applyFont="1" applyAlignment="1">
      <alignment vertical="center" wrapText="1"/>
    </xf>
    <xf numFmtId="0" fontId="7" fillId="0" borderId="11" xfId="53" applyFont="1" applyBorder="1" applyAlignment="1">
      <alignment vertical="center" wrapText="1"/>
      <protection/>
    </xf>
    <xf numFmtId="0" fontId="12" fillId="0" borderId="0" xfId="0" applyFont="1" applyAlignment="1">
      <alignment/>
    </xf>
    <xf numFmtId="0" fontId="20" fillId="0" borderId="12" xfId="0" applyFont="1" applyBorder="1" applyAlignment="1">
      <alignment/>
    </xf>
    <xf numFmtId="1" fontId="11" fillId="0" borderId="11" xfId="53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24" borderId="0" xfId="53" applyFill="1" applyBorder="1">
      <alignment/>
      <protection/>
    </xf>
    <xf numFmtId="0" fontId="0" fillId="24" borderId="0" xfId="0" applyFill="1" applyAlignment="1">
      <alignment/>
    </xf>
    <xf numFmtId="0" fontId="12" fillId="25" borderId="13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172" fontId="19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5" fillId="25" borderId="11" xfId="53" applyFont="1" applyFill="1" applyBorder="1" applyAlignment="1">
      <alignment vertical="center" wrapText="1"/>
      <protection/>
    </xf>
    <xf numFmtId="0" fontId="15" fillId="25" borderId="11" xfId="53" applyFont="1" applyFill="1" applyBorder="1" applyAlignment="1">
      <alignment horizontal="center" vertical="center" wrapText="1"/>
      <protection/>
    </xf>
    <xf numFmtId="172" fontId="11" fillId="25" borderId="10" xfId="53" applyNumberFormat="1" applyFont="1" applyFill="1" applyBorder="1" applyAlignment="1">
      <alignment horizontal="center" vertical="center" wrapText="1"/>
      <protection/>
    </xf>
    <xf numFmtId="2" fontId="11" fillId="25" borderId="10" xfId="53" applyNumberFormat="1" applyFont="1" applyFill="1" applyBorder="1" applyAlignment="1">
      <alignment horizontal="center" vertical="center" wrapText="1"/>
      <protection/>
    </xf>
    <xf numFmtId="0" fontId="11" fillId="25" borderId="10" xfId="53" applyNumberFormat="1" applyFont="1" applyFill="1" applyBorder="1" applyAlignment="1">
      <alignment horizontal="center" vertical="center" wrapText="1"/>
      <protection/>
    </xf>
    <xf numFmtId="0" fontId="15" fillId="25" borderId="10" xfId="53" applyFont="1" applyFill="1" applyBorder="1" applyAlignment="1">
      <alignment horizontal="center" vertical="center"/>
      <protection/>
    </xf>
    <xf numFmtId="0" fontId="15" fillId="0" borderId="11" xfId="53" applyFont="1" applyFill="1" applyBorder="1" applyAlignment="1">
      <alignment vertical="center" wrapText="1"/>
      <protection/>
    </xf>
    <xf numFmtId="172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172" fontId="11" fillId="24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4" fillId="24" borderId="0" xfId="53" applyFont="1" applyFill="1" applyBorder="1">
      <alignment/>
      <protection/>
    </xf>
    <xf numFmtId="0" fontId="15" fillId="25" borderId="10" xfId="53" applyFont="1" applyFill="1" applyBorder="1" applyAlignment="1">
      <alignment horizontal="center" vertical="center" wrapText="1"/>
      <protection/>
    </xf>
    <xf numFmtId="0" fontId="22" fillId="25" borderId="10" xfId="53" applyFont="1" applyFill="1" applyBorder="1" applyAlignment="1">
      <alignment horizontal="center" vertical="center"/>
      <protection/>
    </xf>
    <xf numFmtId="0" fontId="28" fillId="0" borderId="0" xfId="0" applyFont="1" applyAlignment="1">
      <alignment vertical="center" wrapText="1"/>
    </xf>
    <xf numFmtId="0" fontId="15" fillId="0" borderId="10" xfId="53" applyFont="1" applyFill="1" applyBorder="1" applyAlignment="1">
      <alignment horizontal="center" vertical="center"/>
      <protection/>
    </xf>
    <xf numFmtId="49" fontId="16" fillId="25" borderId="10" xfId="53" applyNumberFormat="1" applyFont="1" applyFill="1" applyBorder="1" applyAlignment="1">
      <alignment horizontal="center" vertical="center"/>
      <protection/>
    </xf>
    <xf numFmtId="0" fontId="16" fillId="25" borderId="10" xfId="53" applyFont="1" applyFill="1" applyBorder="1" applyAlignment="1">
      <alignment horizontal="center" vertical="center"/>
      <protection/>
    </xf>
    <xf numFmtId="0" fontId="16" fillId="25" borderId="10" xfId="53" applyFont="1" applyFill="1" applyBorder="1" applyAlignment="1">
      <alignment horizontal="center" vertical="center" wrapText="1"/>
      <protection/>
    </xf>
    <xf numFmtId="9" fontId="16" fillId="25" borderId="10" xfId="53" applyNumberFormat="1" applyFont="1" applyFill="1" applyBorder="1" applyAlignment="1">
      <alignment horizontal="center" vertical="center" wrapText="1"/>
      <protection/>
    </xf>
    <xf numFmtId="0" fontId="11" fillId="25" borderId="11" xfId="53" applyFont="1" applyFill="1" applyBorder="1" applyAlignment="1">
      <alignment horizontal="center" vertical="center" wrapText="1"/>
      <protection/>
    </xf>
    <xf numFmtId="2" fontId="21" fillId="0" borderId="0" xfId="0" applyNumberFormat="1" applyFont="1" applyAlignment="1">
      <alignment horizontal="center"/>
    </xf>
    <xf numFmtId="2" fontId="11" fillId="0" borderId="0" xfId="53" applyNumberFormat="1" applyFont="1" applyAlignment="1">
      <alignment horizontal="center"/>
      <protection/>
    </xf>
    <xf numFmtId="2" fontId="11" fillId="0" borderId="0" xfId="53" applyNumberFormat="1" applyFont="1" applyBorder="1" applyAlignment="1">
      <alignment horizontal="center"/>
      <protection/>
    </xf>
    <xf numFmtId="2" fontId="19" fillId="0" borderId="10" xfId="53" applyNumberFormat="1" applyFont="1" applyFill="1" applyBorder="1" applyAlignment="1">
      <alignment horizontal="center" vertical="center" wrapText="1"/>
      <protection/>
    </xf>
    <xf numFmtId="2" fontId="12" fillId="0" borderId="0" xfId="0" applyNumberFormat="1" applyFont="1" applyAlignment="1">
      <alignment/>
    </xf>
    <xf numFmtId="2" fontId="17" fillId="0" borderId="0" xfId="0" applyNumberFormat="1" applyFont="1" applyAlignment="1">
      <alignment horizontal="center"/>
    </xf>
    <xf numFmtId="2" fontId="28" fillId="0" borderId="0" xfId="0" applyNumberFormat="1" applyFont="1" applyAlignment="1">
      <alignment vertical="center" wrapText="1"/>
    </xf>
    <xf numFmtId="2" fontId="7" fillId="0" borderId="0" xfId="53" applyNumberFormat="1" applyFont="1" applyBorder="1">
      <alignment/>
      <protection/>
    </xf>
    <xf numFmtId="173" fontId="7" fillId="24" borderId="1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52">
      <alignment/>
      <protection/>
    </xf>
    <xf numFmtId="0" fontId="17" fillId="24" borderId="0" xfId="52" applyFont="1" applyFill="1" applyAlignment="1">
      <alignment horizontal="right" vertical="center" wrapText="1"/>
      <protection/>
    </xf>
    <xf numFmtId="0" fontId="2" fillId="24" borderId="0" xfId="53" applyFont="1" applyFill="1" applyBorder="1" applyAlignment="1">
      <alignment horizontal="center"/>
      <protection/>
    </xf>
    <xf numFmtId="0" fontId="2" fillId="24" borderId="0" xfId="53" applyFont="1" applyFill="1" applyBorder="1" applyAlignment="1">
      <alignment horizontal="center" vertical="center" wrapText="1"/>
      <protection/>
    </xf>
    <xf numFmtId="172" fontId="11" fillId="24" borderId="0" xfId="53" applyNumberFormat="1" applyFont="1" applyFill="1" applyBorder="1" applyAlignment="1">
      <alignment horizontal="center" vertical="center" wrapText="1"/>
      <protection/>
    </xf>
    <xf numFmtId="2" fontId="11" fillId="24" borderId="0" xfId="53" applyNumberFormat="1" applyFont="1" applyFill="1" applyBorder="1" applyAlignment="1">
      <alignment horizontal="center" vertical="center" wrapText="1"/>
      <protection/>
    </xf>
    <xf numFmtId="2" fontId="11" fillId="24" borderId="0" xfId="53" applyNumberFormat="1" applyFont="1" applyFill="1" applyBorder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11" fillId="24" borderId="10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2" fontId="22" fillId="0" borderId="10" xfId="53" applyNumberFormat="1" applyFont="1" applyFill="1" applyBorder="1" applyAlignment="1">
      <alignment horizontal="center" vertical="center" wrapText="1"/>
      <protection/>
    </xf>
    <xf numFmtId="2" fontId="22" fillId="0" borderId="10" xfId="53" applyNumberFormat="1" applyFont="1" applyFill="1" applyBorder="1" applyAlignment="1">
      <alignment horizontal="center" vertical="center"/>
      <protection/>
    </xf>
    <xf numFmtId="0" fontId="9" fillId="24" borderId="0" xfId="52" applyFont="1" applyFill="1">
      <alignment/>
      <protection/>
    </xf>
    <xf numFmtId="0" fontId="9" fillId="24" borderId="0" xfId="52" applyFont="1" applyFill="1" applyAlignment="1">
      <alignment vertical="center" wrapText="1"/>
      <protection/>
    </xf>
    <xf numFmtId="0" fontId="56" fillId="24" borderId="0" xfId="52" applyFont="1" applyFill="1" applyAlignment="1">
      <alignment horizontal="right"/>
      <protection/>
    </xf>
    <xf numFmtId="0" fontId="12" fillId="24" borderId="0" xfId="52" applyFont="1" applyFill="1">
      <alignment/>
      <protection/>
    </xf>
    <xf numFmtId="2" fontId="21" fillId="24" borderId="14" xfId="52" applyNumberFormat="1" applyFont="1" applyFill="1" applyBorder="1" applyAlignment="1">
      <alignment/>
      <protection/>
    </xf>
    <xf numFmtId="0" fontId="0" fillId="24" borderId="0" xfId="52" applyFill="1" applyBorder="1" applyAlignment="1">
      <alignment horizontal="center" vertical="center" wrapText="1"/>
      <protection/>
    </xf>
    <xf numFmtId="2" fontId="21" fillId="24" borderId="0" xfId="52" applyNumberFormat="1" applyFont="1" applyFill="1" applyBorder="1" applyAlignment="1">
      <alignment/>
      <protection/>
    </xf>
    <xf numFmtId="0" fontId="0" fillId="24" borderId="0" xfId="52" applyFill="1" applyAlignment="1">
      <alignment/>
      <protection/>
    </xf>
    <xf numFmtId="0" fontId="57" fillId="24" borderId="0" xfId="52" applyFont="1" applyFill="1">
      <alignment/>
      <protection/>
    </xf>
    <xf numFmtId="0" fontId="30" fillId="24" borderId="0" xfId="52" applyFont="1" applyFill="1" applyAlignment="1">
      <alignment horizontal="center" vertical="center" wrapText="1"/>
      <protection/>
    </xf>
    <xf numFmtId="0" fontId="5" fillId="24" borderId="0" xfId="53" applyFont="1" applyFill="1" applyBorder="1" applyAlignment="1">
      <alignment horizontal="center"/>
      <protection/>
    </xf>
    <xf numFmtId="0" fontId="4" fillId="24" borderId="10" xfId="53" applyFont="1" applyFill="1" applyBorder="1" applyAlignment="1">
      <alignment horizontal="left"/>
      <protection/>
    </xf>
    <xf numFmtId="0" fontId="58" fillId="24" borderId="0" xfId="52" applyFont="1" applyFill="1">
      <alignment/>
      <protection/>
    </xf>
    <xf numFmtId="2" fontId="59" fillId="24" borderId="0" xfId="52" applyNumberFormat="1" applyFont="1" applyFill="1" applyBorder="1" applyAlignment="1">
      <alignment horizontal="right"/>
      <protection/>
    </xf>
    <xf numFmtId="0" fontId="57" fillId="0" borderId="0" xfId="52" applyFont="1">
      <alignment/>
      <protection/>
    </xf>
    <xf numFmtId="0" fontId="57" fillId="0" borderId="0" xfId="0" applyFont="1" applyAlignment="1">
      <alignment/>
    </xf>
    <xf numFmtId="0" fontId="60" fillId="24" borderId="10" xfId="53" applyFont="1" applyFill="1" applyBorder="1" applyAlignment="1">
      <alignment horizontal="center" vertical="center" wrapText="1"/>
      <protection/>
    </xf>
    <xf numFmtId="2" fontId="59" fillId="24" borderId="15" xfId="52" applyNumberFormat="1" applyFont="1" applyFill="1" applyBorder="1" applyAlignment="1">
      <alignment horizontal="right"/>
      <protection/>
    </xf>
    <xf numFmtId="0" fontId="0" fillId="0" borderId="0" xfId="52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52" applyBorder="1">
      <alignment/>
      <protection/>
    </xf>
    <xf numFmtId="0" fontId="17" fillId="0" borderId="0" xfId="52" applyFont="1" applyFill="1" applyBorder="1">
      <alignment/>
      <protection/>
    </xf>
    <xf numFmtId="0" fontId="11" fillId="0" borderId="0" xfId="53" applyFont="1" applyFill="1" applyBorder="1" applyAlignment="1">
      <alignment vertical="center" wrapText="1"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60" fillId="24" borderId="10" xfId="53" applyFont="1" applyFill="1" applyBorder="1" applyAlignment="1">
      <alignment horizontal="left"/>
      <protection/>
    </xf>
    <xf numFmtId="0" fontId="19" fillId="0" borderId="0" xfId="53" applyFont="1" applyFill="1" applyBorder="1">
      <alignment/>
      <protection/>
    </xf>
    <xf numFmtId="0" fontId="22" fillId="24" borderId="10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vertical="center" wrapText="1"/>
      <protection/>
    </xf>
    <xf numFmtId="0" fontId="61" fillId="0" borderId="0" xfId="53" applyFont="1" applyFill="1" applyBorder="1" applyAlignment="1">
      <alignment horizontal="left"/>
      <protection/>
    </xf>
    <xf numFmtId="0" fontId="19" fillId="0" borderId="0" xfId="53" applyFont="1" applyFill="1" applyBorder="1" applyAlignment="1">
      <alignment vertical="center" wrapText="1"/>
      <protection/>
    </xf>
    <xf numFmtId="0" fontId="11" fillId="0" borderId="0" xfId="53" applyFont="1" applyFill="1" applyBorder="1">
      <alignment/>
      <protection/>
    </xf>
    <xf numFmtId="0" fontId="60" fillId="24" borderId="10" xfId="53" applyFont="1" applyFill="1" applyBorder="1" applyAlignment="1">
      <alignment horizontal="center" vertical="center"/>
      <protection/>
    </xf>
    <xf numFmtId="0" fontId="22" fillId="24" borderId="0" xfId="53" applyFont="1" applyFill="1" applyBorder="1" applyAlignment="1">
      <alignment horizontal="center" vertical="center"/>
      <protection/>
    </xf>
    <xf numFmtId="0" fontId="22" fillId="24" borderId="16" xfId="53" applyFont="1" applyFill="1" applyBorder="1" applyAlignment="1">
      <alignment horizontal="center" vertical="center"/>
      <protection/>
    </xf>
    <xf numFmtId="0" fontId="61" fillId="0" borderId="0" xfId="53" applyFont="1" applyFill="1" applyBorder="1">
      <alignment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4" fillId="24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2" fontId="11" fillId="0" borderId="10" xfId="53" applyNumberFormat="1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16" fillId="0" borderId="1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 vertical="center"/>
      <protection/>
    </xf>
    <xf numFmtId="9" fontId="5" fillId="25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vertical="center" wrapText="1"/>
      <protection/>
    </xf>
    <xf numFmtId="0" fontId="15" fillId="25" borderId="10" xfId="53" applyFont="1" applyFill="1" applyBorder="1" applyAlignment="1">
      <alignment vertical="center" wrapText="1"/>
      <protection/>
    </xf>
    <xf numFmtId="0" fontId="11" fillId="25" borderId="10" xfId="53" applyFont="1" applyFill="1" applyBorder="1" applyAlignment="1">
      <alignment horizontal="center" vertical="center"/>
      <protection/>
    </xf>
    <xf numFmtId="0" fontId="19" fillId="25" borderId="10" xfId="53" applyFont="1" applyFill="1" applyBorder="1" applyAlignment="1">
      <alignment horizontal="center" vertical="center"/>
      <protection/>
    </xf>
    <xf numFmtId="49" fontId="11" fillId="25" borderId="10" xfId="53" applyNumberFormat="1" applyFont="1" applyFill="1" applyBorder="1" applyAlignment="1">
      <alignment horizontal="center" vertical="center" wrapText="1"/>
      <protection/>
    </xf>
    <xf numFmtId="49" fontId="15" fillId="25" borderId="10" xfId="53" applyNumberFormat="1" applyFont="1" applyFill="1" applyBorder="1" applyAlignment="1">
      <alignment horizontal="center" vertical="center"/>
      <protection/>
    </xf>
    <xf numFmtId="9" fontId="16" fillId="25" borderId="10" xfId="53" applyNumberFormat="1" applyFont="1" applyFill="1" applyBorder="1" applyAlignment="1">
      <alignment horizontal="center" vertical="center"/>
      <protection/>
    </xf>
    <xf numFmtId="2" fontId="7" fillId="24" borderId="10" xfId="53" applyNumberFormat="1" applyFont="1" applyFill="1" applyBorder="1" applyAlignment="1">
      <alignment horizontal="center" vertical="center"/>
      <protection/>
    </xf>
    <xf numFmtId="0" fontId="1" fillId="0" borderId="0" xfId="53" applyFill="1" applyBorder="1">
      <alignment/>
      <protection/>
    </xf>
    <xf numFmtId="0" fontId="14" fillId="0" borderId="0" xfId="53" applyFont="1" applyFill="1" applyBorder="1">
      <alignment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3" fontId="5" fillId="0" borderId="10" xfId="53" applyNumberFormat="1" applyFont="1" applyFill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31" fillId="0" borderId="12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49" fontId="32" fillId="0" borderId="18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53" applyFont="1" applyAlignment="1">
      <alignment horizontal="left" vertical="center" wrapText="1"/>
      <protection/>
    </xf>
    <xf numFmtId="0" fontId="28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0" fillId="0" borderId="23" xfId="0" applyNumberFormat="1" applyFont="1" applyBorder="1" applyAlignment="1">
      <alignment horizontal="left" vertical="center" wrapText="1"/>
    </xf>
    <xf numFmtId="1" fontId="0" fillId="0" borderId="24" xfId="0" applyNumberFormat="1" applyFont="1" applyBorder="1" applyAlignment="1">
      <alignment horizontal="left" vertical="center" wrapText="1"/>
    </xf>
    <xf numFmtId="1" fontId="0" fillId="0" borderId="25" xfId="0" applyNumberFormat="1" applyFont="1" applyBorder="1" applyAlignment="1">
      <alignment horizontal="left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1" fontId="0" fillId="0" borderId="24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17" fillId="24" borderId="0" xfId="52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horizontal="right"/>
      <protection/>
    </xf>
    <xf numFmtId="0" fontId="0" fillId="24" borderId="14" xfId="52" applyFill="1" applyBorder="1" applyAlignment="1">
      <alignment horizontal="center" vertical="center" wrapText="1"/>
      <protection/>
    </xf>
    <xf numFmtId="0" fontId="12" fillId="24" borderId="0" xfId="52" applyFont="1" applyFill="1" applyAlignment="1">
      <alignment horizontal="left" vertical="center" wrapText="1"/>
      <protection/>
    </xf>
    <xf numFmtId="0" fontId="2" fillId="25" borderId="11" xfId="53" applyFont="1" applyFill="1" applyBorder="1" applyAlignment="1">
      <alignment vertical="center" wrapText="1"/>
      <protection/>
    </xf>
    <xf numFmtId="0" fontId="22" fillId="25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zoomScalePageLayoutView="0" workbookViewId="0" topLeftCell="A11">
      <selection activeCell="C28" sqref="C28"/>
    </sheetView>
  </sheetViews>
  <sheetFormatPr defaultColWidth="9.00390625" defaultRowHeight="12.75"/>
  <cols>
    <col min="1" max="1" width="37.25390625" style="12" customWidth="1"/>
    <col min="2" max="2" width="9.125" style="35" customWidth="1"/>
    <col min="3" max="3" width="8.125" style="49" customWidth="1"/>
    <col min="4" max="4" width="11.125" style="27" customWidth="1"/>
    <col min="5" max="5" width="10.00390625" style="107" customWidth="1"/>
    <col min="6" max="6" width="9.25390625" style="30" customWidth="1"/>
    <col min="7" max="7" width="15.75390625" style="33" customWidth="1"/>
    <col min="15" max="15" width="10.00390625" style="0" bestFit="1" customWidth="1"/>
  </cols>
  <sheetData>
    <row r="1" spans="1:7" s="34" customFormat="1" ht="42.75" customHeight="1" thickBot="1">
      <c r="A1" s="219" t="s">
        <v>25</v>
      </c>
      <c r="B1" s="220"/>
      <c r="C1" s="220"/>
      <c r="D1" s="220"/>
      <c r="E1" s="220"/>
      <c r="F1" s="220"/>
      <c r="G1" s="220"/>
    </row>
    <row r="2" ht="9" customHeight="1">
      <c r="G2" s="32"/>
    </row>
    <row r="3" spans="1:7" s="21" customFormat="1" ht="15.75">
      <c r="A3" s="221" t="s">
        <v>19</v>
      </c>
      <c r="B3" s="221"/>
      <c r="C3" s="221"/>
      <c r="D3" s="221"/>
      <c r="E3" s="221"/>
      <c r="F3" s="221"/>
      <c r="G3" s="221"/>
    </row>
    <row r="4" spans="1:7" s="21" customFormat="1" ht="15.75">
      <c r="A4" s="221" t="s">
        <v>56</v>
      </c>
      <c r="B4" s="221"/>
      <c r="C4" s="221"/>
      <c r="D4" s="221"/>
      <c r="E4" s="221"/>
      <c r="F4" s="221"/>
      <c r="G4" s="221"/>
    </row>
    <row r="5" spans="1:7" s="21" customFormat="1" ht="18">
      <c r="A5" s="81" t="s">
        <v>39</v>
      </c>
      <c r="B5" s="223" t="s">
        <v>50</v>
      </c>
      <c r="C5" s="223"/>
      <c r="D5" s="223"/>
      <c r="E5" s="223"/>
      <c r="F5" s="72"/>
      <c r="G5" s="72"/>
    </row>
    <row r="6" spans="1:7" s="21" customFormat="1" ht="15.75">
      <c r="A6" s="221" t="s">
        <v>81</v>
      </c>
      <c r="B6" s="221"/>
      <c r="C6" s="221"/>
      <c r="D6" s="221"/>
      <c r="E6" s="221"/>
      <c r="F6" s="221"/>
      <c r="G6" s="221"/>
    </row>
    <row r="7" spans="1:8" s="16" customFormat="1" ht="9.75" customHeight="1">
      <c r="A7" s="25"/>
      <c r="B7" s="25"/>
      <c r="C7" s="50"/>
      <c r="D7" s="43"/>
      <c r="E7" s="108"/>
      <c r="F7" s="31"/>
      <c r="G7" s="3"/>
      <c r="H7" s="20"/>
    </row>
    <row r="8" spans="1:8" s="16" customFormat="1" ht="12.75" customHeight="1">
      <c r="A8" s="25"/>
      <c r="B8" s="25"/>
      <c r="C8" s="50"/>
      <c r="D8" s="43"/>
      <c r="E8" s="108"/>
      <c r="F8" s="31"/>
      <c r="G8" s="3"/>
      <c r="H8" s="20"/>
    </row>
    <row r="9" spans="1:8" s="22" customFormat="1" ht="27.75" customHeight="1">
      <c r="A9" s="222" t="s">
        <v>24</v>
      </c>
      <c r="B9" s="222"/>
      <c r="C9" s="222"/>
      <c r="D9" s="222"/>
      <c r="E9" s="222"/>
      <c r="F9" s="222"/>
      <c r="G9" s="222"/>
      <c r="H9" s="23"/>
    </row>
    <row r="10" spans="1:8" s="22" customFormat="1" ht="27.75" customHeight="1">
      <c r="A10" s="169"/>
      <c r="B10" s="169"/>
      <c r="C10" s="169"/>
      <c r="D10" s="169"/>
      <c r="E10" s="169"/>
      <c r="F10" s="169"/>
      <c r="G10" s="169"/>
      <c r="H10" s="23"/>
    </row>
    <row r="11" spans="1:8" s="17" customFormat="1" ht="9.75" customHeight="1">
      <c r="A11" s="14"/>
      <c r="B11" s="36"/>
      <c r="C11" s="51"/>
      <c r="D11" s="44"/>
      <c r="E11" s="109"/>
      <c r="F11" s="29"/>
      <c r="G11" s="14"/>
      <c r="H11" s="15"/>
    </row>
    <row r="12" spans="1:8" s="5" customFormat="1" ht="75" customHeight="1">
      <c r="A12" s="18" t="s">
        <v>1</v>
      </c>
      <c r="B12" s="19" t="s">
        <v>26</v>
      </c>
      <c r="C12" s="47" t="s">
        <v>27</v>
      </c>
      <c r="D12" s="26" t="s">
        <v>21</v>
      </c>
      <c r="E12" s="26" t="s">
        <v>55</v>
      </c>
      <c r="F12" s="18" t="s">
        <v>35</v>
      </c>
      <c r="G12" s="18" t="s">
        <v>2</v>
      </c>
      <c r="H12" s="4"/>
    </row>
    <row r="13" spans="1:8" s="66" customFormat="1" ht="14.25" customHeight="1">
      <c r="A13" s="70">
        <v>1</v>
      </c>
      <c r="B13" s="63">
        <v>2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5"/>
    </row>
    <row r="14" spans="1:8" s="116" customFormat="1" ht="13.5" customHeight="1">
      <c r="A14" s="170" t="s">
        <v>11</v>
      </c>
      <c r="B14" s="59"/>
      <c r="C14" s="83"/>
      <c r="D14" s="45"/>
      <c r="E14" s="171"/>
      <c r="F14" s="172"/>
      <c r="G14" s="173"/>
      <c r="H14" s="194"/>
    </row>
    <row r="15" spans="1:8" s="116" customFormat="1" ht="12.75" customHeight="1">
      <c r="A15" s="126" t="s">
        <v>13</v>
      </c>
      <c r="B15" s="59"/>
      <c r="C15" s="83"/>
      <c r="D15" s="45"/>
      <c r="E15" s="171"/>
      <c r="F15" s="172"/>
      <c r="G15" s="173"/>
      <c r="H15" s="194"/>
    </row>
    <row r="16" spans="1:8" s="8" customFormat="1" ht="12.75" customHeight="1">
      <c r="A16" s="92" t="s">
        <v>29</v>
      </c>
      <c r="B16" s="96" t="s">
        <v>7</v>
      </c>
      <c r="C16" s="93">
        <v>0.5</v>
      </c>
      <c r="D16" s="45"/>
      <c r="E16" s="45"/>
      <c r="F16" s="94" t="s">
        <v>42</v>
      </c>
      <c r="G16" s="101" t="s">
        <v>51</v>
      </c>
      <c r="H16" s="7"/>
    </row>
    <row r="17" spans="1:8" s="8" customFormat="1" ht="12.75" customHeight="1">
      <c r="A17" s="92" t="s">
        <v>52</v>
      </c>
      <c r="B17" s="96" t="s">
        <v>3</v>
      </c>
      <c r="C17" s="93">
        <v>2</v>
      </c>
      <c r="D17" s="45">
        <v>0.5</v>
      </c>
      <c r="E17" s="45">
        <f aca="true" t="shared" si="0" ref="E17:E22">C17*D17</f>
        <v>1</v>
      </c>
      <c r="F17" s="94" t="s">
        <v>40</v>
      </c>
      <c r="G17" s="101" t="s">
        <v>60</v>
      </c>
      <c r="H17" s="48"/>
    </row>
    <row r="18" spans="1:8" s="58" customFormat="1" ht="16.5" customHeight="1">
      <c r="A18" s="92" t="s">
        <v>9</v>
      </c>
      <c r="B18" s="96" t="s">
        <v>10</v>
      </c>
      <c r="C18" s="93">
        <v>24</v>
      </c>
      <c r="D18" s="45">
        <v>0.35</v>
      </c>
      <c r="E18" s="45">
        <f t="shared" si="0"/>
        <v>8.399999999999999</v>
      </c>
      <c r="F18" s="94" t="s">
        <v>40</v>
      </c>
      <c r="G18" s="101" t="s">
        <v>51</v>
      </c>
      <c r="H18" s="195"/>
    </row>
    <row r="19" spans="1:8" s="58" customFormat="1" ht="16.5" customHeight="1">
      <c r="A19" s="92" t="s">
        <v>83</v>
      </c>
      <c r="B19" s="96" t="s">
        <v>3</v>
      </c>
      <c r="C19" s="93">
        <v>2</v>
      </c>
      <c r="D19" s="45">
        <v>4</v>
      </c>
      <c r="E19" s="45">
        <f>C19*D19</f>
        <v>8</v>
      </c>
      <c r="F19" s="94" t="s">
        <v>40</v>
      </c>
      <c r="G19" s="101" t="s">
        <v>84</v>
      </c>
      <c r="H19" s="195"/>
    </row>
    <row r="20" spans="1:8" s="58" customFormat="1" ht="25.5" customHeight="1">
      <c r="A20" s="92" t="s">
        <v>53</v>
      </c>
      <c r="B20" s="96" t="s">
        <v>3</v>
      </c>
      <c r="C20" s="93">
        <v>1</v>
      </c>
      <c r="D20" s="45">
        <v>3</v>
      </c>
      <c r="E20" s="45">
        <f t="shared" si="0"/>
        <v>3</v>
      </c>
      <c r="F20" s="94" t="s">
        <v>40</v>
      </c>
      <c r="G20" s="101" t="s">
        <v>54</v>
      </c>
      <c r="H20" s="195"/>
    </row>
    <row r="21" spans="1:8" s="9" customFormat="1" ht="12.75">
      <c r="A21" s="126" t="s">
        <v>12</v>
      </c>
      <c r="B21" s="175"/>
      <c r="C21" s="52"/>
      <c r="D21" s="45"/>
      <c r="E21" s="110"/>
      <c r="F21" s="94"/>
      <c r="G21" s="101"/>
      <c r="H21" s="10"/>
    </row>
    <row r="22" spans="1:8" s="9" customFormat="1" ht="14.25" customHeight="1">
      <c r="A22" s="86" t="s">
        <v>34</v>
      </c>
      <c r="B22" s="87" t="s">
        <v>7</v>
      </c>
      <c r="C22" s="88">
        <v>20</v>
      </c>
      <c r="D22" s="89">
        <v>1.3</v>
      </c>
      <c r="E22" s="89">
        <f t="shared" si="0"/>
        <v>26</v>
      </c>
      <c r="F22" s="90" t="s">
        <v>40</v>
      </c>
      <c r="G22" s="91"/>
      <c r="H22" s="13"/>
    </row>
    <row r="23" spans="1:8" s="39" customFormat="1" ht="15" customHeight="1">
      <c r="A23" s="86" t="s">
        <v>0</v>
      </c>
      <c r="B23" s="87" t="s">
        <v>6</v>
      </c>
      <c r="C23" s="88">
        <v>15</v>
      </c>
      <c r="D23" s="89">
        <v>0.3</v>
      </c>
      <c r="E23" s="89">
        <f>C23*D23</f>
        <v>4.5</v>
      </c>
      <c r="F23" s="90" t="s">
        <v>40</v>
      </c>
      <c r="G23" s="91"/>
      <c r="H23" s="40"/>
    </row>
    <row r="24" spans="1:8" s="9" customFormat="1" ht="13.5" customHeight="1">
      <c r="A24" s="86" t="s">
        <v>31</v>
      </c>
      <c r="B24" s="87" t="s">
        <v>7</v>
      </c>
      <c r="C24" s="88">
        <v>2</v>
      </c>
      <c r="D24" s="89">
        <v>0.5</v>
      </c>
      <c r="E24" s="89">
        <f>C24*D24</f>
        <v>1</v>
      </c>
      <c r="F24" s="90" t="s">
        <v>40</v>
      </c>
      <c r="G24" s="91"/>
      <c r="H24" s="13"/>
    </row>
    <row r="25" spans="1:8" ht="13.5" customHeight="1">
      <c r="A25" s="176" t="s">
        <v>14</v>
      </c>
      <c r="B25" s="59"/>
      <c r="C25" s="83"/>
      <c r="D25" s="45"/>
      <c r="E25" s="110"/>
      <c r="F25" s="94"/>
      <c r="G25" s="177"/>
      <c r="H25" s="1"/>
    </row>
    <row r="26" spans="1:8" ht="12.75" customHeight="1">
      <c r="A26" s="126" t="s">
        <v>15</v>
      </c>
      <c r="B26" s="175"/>
      <c r="C26" s="83"/>
      <c r="D26" s="45"/>
      <c r="E26" s="110"/>
      <c r="F26" s="94"/>
      <c r="G26" s="178"/>
      <c r="H26" s="1"/>
    </row>
    <row r="27" spans="1:8" ht="12.75" customHeight="1">
      <c r="A27" s="86" t="s">
        <v>85</v>
      </c>
      <c r="B27" s="87" t="s">
        <v>6</v>
      </c>
      <c r="C27" s="88">
        <f>243.1*50%</f>
        <v>121.55</v>
      </c>
      <c r="D27" s="89">
        <v>0.35</v>
      </c>
      <c r="E27" s="89">
        <f>C27*D27</f>
        <v>42.5425</v>
      </c>
      <c r="F27" s="90" t="s">
        <v>40</v>
      </c>
      <c r="G27" s="185"/>
      <c r="H27" s="1"/>
    </row>
    <row r="28" spans="1:8" ht="12.75" customHeight="1">
      <c r="A28" s="86" t="s">
        <v>86</v>
      </c>
      <c r="B28" s="87" t="s">
        <v>6</v>
      </c>
      <c r="C28" s="88">
        <f>243.1*50%</f>
        <v>121.55</v>
      </c>
      <c r="D28" s="89">
        <v>0.2</v>
      </c>
      <c r="E28" s="89">
        <f>C28*D28</f>
        <v>24.310000000000002</v>
      </c>
      <c r="F28" s="90" t="s">
        <v>40</v>
      </c>
      <c r="G28" s="185"/>
      <c r="H28" s="1"/>
    </row>
    <row r="29" spans="1:8" s="58" customFormat="1" ht="32.25" customHeight="1">
      <c r="A29" s="86" t="s">
        <v>5</v>
      </c>
      <c r="B29" s="87" t="s">
        <v>6</v>
      </c>
      <c r="C29" s="88">
        <f>12*4</f>
        <v>48</v>
      </c>
      <c r="D29" s="89">
        <v>1.3</v>
      </c>
      <c r="E29" s="89">
        <f>C29*D29</f>
        <v>62.400000000000006</v>
      </c>
      <c r="F29" s="90" t="s">
        <v>40</v>
      </c>
      <c r="G29" s="105" t="s">
        <v>88</v>
      </c>
      <c r="H29" s="57"/>
    </row>
    <row r="30" spans="1:8" s="58" customFormat="1" ht="12" customHeight="1">
      <c r="A30" s="126" t="s">
        <v>49</v>
      </c>
      <c r="B30" s="59"/>
      <c r="C30" s="83"/>
      <c r="D30" s="45"/>
      <c r="E30" s="110"/>
      <c r="F30" s="94"/>
      <c r="G30" s="60"/>
      <c r="H30" s="57"/>
    </row>
    <row r="31" spans="1:8" s="62" customFormat="1" ht="24" customHeight="1">
      <c r="A31" s="86" t="s">
        <v>4</v>
      </c>
      <c r="B31" s="87" t="s">
        <v>3</v>
      </c>
      <c r="C31" s="88">
        <v>1</v>
      </c>
      <c r="D31" s="89">
        <v>7</v>
      </c>
      <c r="E31" s="89">
        <f>C31*D31</f>
        <v>7</v>
      </c>
      <c r="F31" s="90" t="s">
        <v>40</v>
      </c>
      <c r="G31" s="104" t="s">
        <v>87</v>
      </c>
      <c r="H31" s="61"/>
    </row>
    <row r="32" spans="1:8" s="9" customFormat="1" ht="26.25" customHeight="1">
      <c r="A32" s="92" t="s">
        <v>30</v>
      </c>
      <c r="B32" s="96" t="s">
        <v>3</v>
      </c>
      <c r="C32" s="93">
        <v>1</v>
      </c>
      <c r="D32" s="45">
        <v>286.2</v>
      </c>
      <c r="E32" s="45">
        <f>D32*C32</f>
        <v>286.2</v>
      </c>
      <c r="F32" s="94" t="s">
        <v>41</v>
      </c>
      <c r="G32" s="101"/>
      <c r="H32" s="97"/>
    </row>
    <row r="33" spans="1:8" s="9" customFormat="1" ht="32.25" customHeight="1">
      <c r="A33" s="92" t="s">
        <v>32</v>
      </c>
      <c r="B33" s="96" t="s">
        <v>7</v>
      </c>
      <c r="C33" s="93">
        <v>2837.2</v>
      </c>
      <c r="D33" s="45">
        <v>0.025</v>
      </c>
      <c r="E33" s="45">
        <f aca="true" t="shared" si="1" ref="E33:E41">C33*D33</f>
        <v>70.92999999999999</v>
      </c>
      <c r="F33" s="94" t="s">
        <v>41</v>
      </c>
      <c r="G33" s="101"/>
      <c r="H33" s="97"/>
    </row>
    <row r="34" spans="1:8" ht="13.5" customHeight="1">
      <c r="A34" s="176" t="s">
        <v>16</v>
      </c>
      <c r="B34" s="212"/>
      <c r="C34" s="213"/>
      <c r="D34" s="214"/>
      <c r="E34" s="110"/>
      <c r="F34" s="94"/>
      <c r="G34" s="177"/>
      <c r="H34" s="2"/>
    </row>
    <row r="35" spans="1:8" ht="13.5" customHeight="1">
      <c r="A35" s="187" t="s">
        <v>89</v>
      </c>
      <c r="B35" s="188" t="s">
        <v>3</v>
      </c>
      <c r="C35" s="188">
        <v>1</v>
      </c>
      <c r="D35" s="188">
        <v>0.6</v>
      </c>
      <c r="E35" s="89">
        <f t="shared" si="1"/>
        <v>0.6</v>
      </c>
      <c r="F35" s="90" t="s">
        <v>40</v>
      </c>
      <c r="G35" s="189"/>
      <c r="H35" s="2"/>
    </row>
    <row r="36" spans="1:8" s="9" customFormat="1" ht="12" customHeight="1">
      <c r="A36" s="187" t="s">
        <v>8</v>
      </c>
      <c r="B36" s="98" t="s">
        <v>28</v>
      </c>
      <c r="C36" s="190" t="s">
        <v>90</v>
      </c>
      <c r="D36" s="89">
        <v>0.75</v>
      </c>
      <c r="E36" s="89">
        <f>0.75*20</f>
        <v>15</v>
      </c>
      <c r="F36" s="90" t="s">
        <v>40</v>
      </c>
      <c r="G36" s="191" t="s">
        <v>54</v>
      </c>
      <c r="H36" s="13"/>
    </row>
    <row r="37" spans="1:8" s="9" customFormat="1" ht="12.75" customHeight="1">
      <c r="A37" s="86" t="s">
        <v>62</v>
      </c>
      <c r="B37" s="87" t="s">
        <v>3</v>
      </c>
      <c r="C37" s="88">
        <v>2</v>
      </c>
      <c r="D37" s="89">
        <v>1.9</v>
      </c>
      <c r="E37" s="89">
        <f t="shared" si="1"/>
        <v>3.8</v>
      </c>
      <c r="F37" s="90" t="s">
        <v>40</v>
      </c>
      <c r="G37" s="102"/>
      <c r="H37" s="13"/>
    </row>
    <row r="38" spans="1:8" s="9" customFormat="1" ht="14.25" customHeight="1">
      <c r="A38" s="86" t="s">
        <v>61</v>
      </c>
      <c r="B38" s="87" t="s">
        <v>3</v>
      </c>
      <c r="C38" s="88">
        <v>16</v>
      </c>
      <c r="D38" s="89">
        <v>3.1</v>
      </c>
      <c r="E38" s="89">
        <f t="shared" si="1"/>
        <v>49.6</v>
      </c>
      <c r="F38" s="90" t="s">
        <v>40</v>
      </c>
      <c r="G38" s="102"/>
      <c r="H38" s="13"/>
    </row>
    <row r="39" spans="1:8" s="9" customFormat="1" ht="12">
      <c r="A39" s="86" t="s">
        <v>48</v>
      </c>
      <c r="B39" s="87" t="s">
        <v>3</v>
      </c>
      <c r="C39" s="88">
        <v>1</v>
      </c>
      <c r="D39" s="89">
        <v>5.5</v>
      </c>
      <c r="E39" s="89">
        <f t="shared" si="1"/>
        <v>5.5</v>
      </c>
      <c r="F39" s="90" t="s">
        <v>40</v>
      </c>
      <c r="G39" s="103"/>
      <c r="H39" s="13"/>
    </row>
    <row r="40" spans="1:8" ht="13.5" customHeight="1">
      <c r="A40" s="176" t="s">
        <v>17</v>
      </c>
      <c r="B40" s="59"/>
      <c r="C40" s="83"/>
      <c r="D40" s="179"/>
      <c r="E40" s="110"/>
      <c r="F40" s="94"/>
      <c r="G40" s="180"/>
      <c r="H40" s="2"/>
    </row>
    <row r="41" spans="1:14" s="42" customFormat="1" ht="12">
      <c r="A41" s="86" t="s">
        <v>47</v>
      </c>
      <c r="B41" s="106" t="s">
        <v>3</v>
      </c>
      <c r="C41" s="88">
        <v>6</v>
      </c>
      <c r="D41" s="89">
        <v>8</v>
      </c>
      <c r="E41" s="89">
        <f t="shared" si="1"/>
        <v>48</v>
      </c>
      <c r="F41" s="90" t="s">
        <v>40</v>
      </c>
      <c r="G41" s="99"/>
      <c r="H41" s="41"/>
      <c r="M41" s="84"/>
      <c r="N41" s="84"/>
    </row>
    <row r="42" spans="1:14" s="9" customFormat="1" ht="12" customHeight="1">
      <c r="A42" s="86" t="s">
        <v>18</v>
      </c>
      <c r="B42" s="87" t="s">
        <v>7</v>
      </c>
      <c r="C42" s="88">
        <v>139.72</v>
      </c>
      <c r="D42" s="89">
        <v>1.5</v>
      </c>
      <c r="E42" s="89">
        <f>C42*D42</f>
        <v>209.57999999999998</v>
      </c>
      <c r="F42" s="90" t="s">
        <v>40</v>
      </c>
      <c r="G42" s="192"/>
      <c r="H42" s="10"/>
      <c r="M42" s="85"/>
      <c r="N42" s="85"/>
    </row>
    <row r="43" spans="1:8" s="9" customFormat="1" ht="12" customHeight="1">
      <c r="A43" s="126"/>
      <c r="B43" s="175"/>
      <c r="C43" s="83"/>
      <c r="D43" s="45"/>
      <c r="E43" s="110"/>
      <c r="F43" s="94"/>
      <c r="G43" s="181"/>
      <c r="H43" s="10"/>
    </row>
    <row r="44" spans="1:8" s="74" customFormat="1" ht="12.75" customHeight="1">
      <c r="A44" s="182" t="s">
        <v>33</v>
      </c>
      <c r="B44" s="183"/>
      <c r="C44" s="83"/>
      <c r="D44" s="129"/>
      <c r="E44" s="130">
        <v>30</v>
      </c>
      <c r="F44" s="94" t="s">
        <v>40</v>
      </c>
      <c r="G44" s="184"/>
      <c r="H44" s="73"/>
    </row>
    <row r="45" spans="1:8" s="74" customFormat="1" ht="12.75" customHeight="1">
      <c r="A45" s="182"/>
      <c r="B45" s="183"/>
      <c r="C45" s="83"/>
      <c r="D45" s="129"/>
      <c r="E45" s="130"/>
      <c r="F45" s="94"/>
      <c r="G45" s="184"/>
      <c r="H45" s="73"/>
    </row>
    <row r="46" spans="1:8" s="6" customFormat="1" ht="22.5" customHeight="1">
      <c r="A46" s="67" t="s">
        <v>57</v>
      </c>
      <c r="B46" s="37"/>
      <c r="C46" s="47"/>
      <c r="D46" s="26"/>
      <c r="E46" s="193">
        <f>E17+E18+E19+E20+E22+E23+E24+E27+E28+E29+E31+E35+E36+E37+E38+E39+E41+E42+E44</f>
        <v>550.2325000000001</v>
      </c>
      <c r="F46" s="115"/>
      <c r="G46" s="55"/>
      <c r="H46" s="114"/>
    </row>
    <row r="47" spans="1:8" s="6" customFormat="1" ht="39" customHeight="1">
      <c r="A47" s="67" t="s">
        <v>58</v>
      </c>
      <c r="B47" s="19"/>
      <c r="C47" s="47"/>
      <c r="D47" s="26"/>
      <c r="E47" s="193">
        <f>E32+E33</f>
        <v>357.13</v>
      </c>
      <c r="F47" s="115"/>
      <c r="G47" s="55"/>
      <c r="H47" s="114"/>
    </row>
    <row r="48" spans="1:8" ht="15.75">
      <c r="A48" s="11"/>
      <c r="B48" s="38"/>
      <c r="C48" s="53"/>
      <c r="D48" s="44"/>
      <c r="E48" s="109"/>
      <c r="F48" s="29"/>
      <c r="G48" s="56"/>
      <c r="H48" s="114"/>
    </row>
    <row r="49" spans="1:7" s="6" customFormat="1" ht="24" customHeight="1">
      <c r="A49" s="211" t="s">
        <v>20</v>
      </c>
      <c r="B49" s="211"/>
      <c r="C49" s="211"/>
      <c r="D49" s="27"/>
      <c r="E49" s="111"/>
      <c r="F49" s="68"/>
      <c r="G49" s="5" t="s">
        <v>82</v>
      </c>
    </row>
    <row r="50" spans="1:7" s="6" customFormat="1" ht="24" customHeight="1" thickBot="1">
      <c r="A50" s="82" t="s">
        <v>45</v>
      </c>
      <c r="B50" s="71"/>
      <c r="C50" s="71"/>
      <c r="D50" s="27"/>
      <c r="E50" s="111"/>
      <c r="F50" s="68"/>
      <c r="G50" s="5"/>
    </row>
    <row r="51" spans="1:7" s="6" customFormat="1" ht="24" customHeight="1" thickBot="1">
      <c r="A51" s="75"/>
      <c r="B51" s="217" t="s">
        <v>44</v>
      </c>
      <c r="C51" s="218"/>
      <c r="D51" s="218"/>
      <c r="E51" s="218"/>
      <c r="F51" s="218"/>
      <c r="G51" s="218"/>
    </row>
    <row r="53" spans="1:7" s="76" customFormat="1" ht="15.75">
      <c r="A53" s="72" t="s">
        <v>40</v>
      </c>
      <c r="B53" s="207" t="s">
        <v>59</v>
      </c>
      <c r="C53" s="207"/>
      <c r="D53" s="207"/>
      <c r="E53" s="207"/>
      <c r="F53" s="207"/>
      <c r="G53" s="207"/>
    </row>
    <row r="54" spans="1:7" s="76" customFormat="1" ht="15.75">
      <c r="A54" s="72" t="s">
        <v>41</v>
      </c>
      <c r="B54" s="207" t="s">
        <v>43</v>
      </c>
      <c r="C54" s="207"/>
      <c r="D54" s="207"/>
      <c r="E54" s="207"/>
      <c r="F54" s="207"/>
      <c r="G54" s="207"/>
    </row>
    <row r="55" spans="1:7" s="76" customFormat="1" ht="15.75">
      <c r="A55" s="72" t="s">
        <v>42</v>
      </c>
      <c r="B55" s="207" t="s">
        <v>46</v>
      </c>
      <c r="C55" s="207"/>
      <c r="D55" s="207"/>
      <c r="E55" s="207"/>
      <c r="F55" s="207"/>
      <c r="G55" s="207"/>
    </row>
    <row r="56" spans="1:7" ht="13.5" thickBot="1">
      <c r="A56" s="9"/>
      <c r="B56" s="24"/>
      <c r="G56" s="9"/>
    </row>
    <row r="57" spans="1:7" ht="18.75">
      <c r="A57" s="203" t="s">
        <v>38</v>
      </c>
      <c r="B57" s="215"/>
      <c r="C57" s="215"/>
      <c r="D57" s="215"/>
      <c r="E57" s="215"/>
      <c r="F57" s="215"/>
      <c r="G57" s="216"/>
    </row>
    <row r="58" spans="1:7" ht="18.75">
      <c r="A58" s="208"/>
      <c r="B58" s="209"/>
      <c r="C58" s="209"/>
      <c r="D58" s="209"/>
      <c r="E58" s="209"/>
      <c r="F58" s="209"/>
      <c r="G58" s="210"/>
    </row>
    <row r="59" spans="1:7" s="116" customFormat="1" ht="103.5" customHeight="1">
      <c r="A59" s="204" t="s">
        <v>63</v>
      </c>
      <c r="B59" s="205"/>
      <c r="C59" s="205"/>
      <c r="D59" s="205"/>
      <c r="E59" s="205"/>
      <c r="F59" s="205"/>
      <c r="G59" s="206"/>
    </row>
    <row r="60" spans="1:7" s="116" customFormat="1" ht="27" customHeight="1">
      <c r="A60" s="237" t="s">
        <v>64</v>
      </c>
      <c r="B60" s="238"/>
      <c r="C60" s="238"/>
      <c r="D60" s="238"/>
      <c r="E60" s="238"/>
      <c r="F60" s="238"/>
      <c r="G60" s="239"/>
    </row>
    <row r="61" spans="1:7" s="116" customFormat="1" ht="105" customHeight="1" thickBot="1">
      <c r="A61" s="240" t="s">
        <v>65</v>
      </c>
      <c r="B61" s="241"/>
      <c r="C61" s="241"/>
      <c r="D61" s="241"/>
      <c r="E61" s="241"/>
      <c r="F61" s="241"/>
      <c r="G61" s="242"/>
    </row>
    <row r="62" spans="1:7" s="76" customFormat="1" ht="15">
      <c r="A62" s="235"/>
      <c r="B62" s="235"/>
      <c r="C62" s="235"/>
      <c r="D62" s="235"/>
      <c r="E62" s="235"/>
      <c r="F62" s="235"/>
      <c r="G62" s="235"/>
    </row>
    <row r="63" spans="2:6" s="76" customFormat="1" ht="16.5" thickBot="1">
      <c r="B63" s="77"/>
      <c r="C63" s="78"/>
      <c r="D63" s="79"/>
      <c r="E63" s="112"/>
      <c r="F63" s="80"/>
    </row>
    <row r="64" spans="1:7" ht="15.75" thickBot="1">
      <c r="A64" s="77" t="s">
        <v>50</v>
      </c>
      <c r="B64" s="226" t="s">
        <v>36</v>
      </c>
      <c r="C64" s="227"/>
      <c r="D64" s="227"/>
      <c r="E64" s="228"/>
      <c r="F64" s="229"/>
      <c r="G64" s="230"/>
    </row>
    <row r="65" spans="1:7" ht="13.5" thickBot="1">
      <c r="A65" s="9"/>
      <c r="B65" s="231" t="s">
        <v>37</v>
      </c>
      <c r="C65" s="236"/>
      <c r="D65" s="231"/>
      <c r="E65" s="232"/>
      <c r="F65" s="233"/>
      <c r="G65" s="234"/>
    </row>
    <row r="66" spans="1:7" ht="12.75">
      <c r="A66" s="9"/>
      <c r="C66" s="69"/>
      <c r="D66" s="224" t="s">
        <v>22</v>
      </c>
      <c r="E66" s="224"/>
      <c r="F66" s="225" t="s">
        <v>23</v>
      </c>
      <c r="G66" s="225"/>
    </row>
    <row r="67" spans="1:2" ht="12.75">
      <c r="A67"/>
      <c r="B67" s="28"/>
    </row>
    <row r="68" spans="1:7" ht="18" customHeight="1">
      <c r="A68" s="6"/>
      <c r="C68" s="100"/>
      <c r="D68" s="100"/>
      <c r="E68" s="113"/>
      <c r="G68" s="6"/>
    </row>
    <row r="69" spans="1:2" ht="12.75">
      <c r="A69"/>
      <c r="B69" s="28"/>
    </row>
    <row r="70" spans="1:2" ht="12.75">
      <c r="A70"/>
      <c r="B70" s="28"/>
    </row>
    <row r="71" spans="1:2" ht="12.75">
      <c r="A71"/>
      <c r="B71" s="28"/>
    </row>
    <row r="72" spans="1:2" ht="12.75">
      <c r="A72"/>
      <c r="B72" s="28"/>
    </row>
    <row r="73" spans="1:2" ht="12.75">
      <c r="A73"/>
      <c r="B73" s="28"/>
    </row>
    <row r="74" spans="1:2" ht="12.75">
      <c r="A74"/>
      <c r="B74" s="28"/>
    </row>
    <row r="75" spans="1:2" ht="12.75">
      <c r="A75"/>
      <c r="B75" s="28"/>
    </row>
    <row r="76" spans="1:2" ht="12.75">
      <c r="A76"/>
      <c r="B76" s="28"/>
    </row>
    <row r="77" spans="1:2" ht="12.75">
      <c r="A77"/>
      <c r="B77" s="28"/>
    </row>
    <row r="78" spans="1:2" ht="12.75">
      <c r="A78"/>
      <c r="B78" s="28"/>
    </row>
    <row r="79" spans="1:2" ht="12.75">
      <c r="A79"/>
      <c r="B79" s="28"/>
    </row>
    <row r="80" spans="1:2" ht="12.75">
      <c r="A80"/>
      <c r="B80" s="28"/>
    </row>
    <row r="81" spans="1:2" ht="12.75">
      <c r="A81"/>
      <c r="B81" s="28"/>
    </row>
    <row r="82" spans="1:2" ht="12.75">
      <c r="A82"/>
      <c r="B82" s="28"/>
    </row>
    <row r="83" spans="1:2" ht="12.75">
      <c r="A83"/>
      <c r="B83" s="28"/>
    </row>
    <row r="84" spans="1:2" ht="12.75">
      <c r="A84"/>
      <c r="B84" s="28"/>
    </row>
    <row r="85" spans="1:2" ht="12.75">
      <c r="A85"/>
      <c r="B85" s="28"/>
    </row>
    <row r="86" spans="1:2" ht="12.75">
      <c r="A86"/>
      <c r="B86" s="28"/>
    </row>
    <row r="87" spans="1:2" ht="12.75">
      <c r="A87"/>
      <c r="B87" s="28"/>
    </row>
    <row r="88" spans="1:2" ht="12.75">
      <c r="A88"/>
      <c r="B88" s="28"/>
    </row>
    <row r="89" spans="1:2" ht="12.75">
      <c r="A89"/>
      <c r="B89" s="28"/>
    </row>
    <row r="90" spans="1:2" ht="12.75">
      <c r="A90"/>
      <c r="B90" s="28"/>
    </row>
    <row r="91" spans="1:2" ht="12.75">
      <c r="A91"/>
      <c r="B91" s="28"/>
    </row>
    <row r="92" spans="1:2" ht="12.75">
      <c r="A92"/>
      <c r="B92" s="28"/>
    </row>
    <row r="93" spans="1:2" ht="12.75">
      <c r="A93"/>
      <c r="B93" s="28"/>
    </row>
    <row r="94" spans="1:2" ht="12.75">
      <c r="A94"/>
      <c r="B94" s="28"/>
    </row>
    <row r="95" spans="1:2" ht="12.75">
      <c r="A95"/>
      <c r="B95" s="28"/>
    </row>
    <row r="96" spans="1:2" ht="12.75">
      <c r="A96"/>
      <c r="B96" s="28"/>
    </row>
    <row r="97" spans="1:2" ht="12.75">
      <c r="A97"/>
      <c r="B97" s="28"/>
    </row>
    <row r="98" spans="1:2" ht="12.75">
      <c r="A98"/>
      <c r="B98" s="28"/>
    </row>
    <row r="99" spans="1:2" ht="12.75">
      <c r="A99"/>
      <c r="B99" s="28"/>
    </row>
    <row r="100" spans="1:2" ht="12.75">
      <c r="A100"/>
      <c r="B100" s="28"/>
    </row>
    <row r="101" spans="1:2" ht="12.75">
      <c r="A101"/>
      <c r="B101" s="28"/>
    </row>
    <row r="102" spans="1:2" ht="12.75">
      <c r="A102"/>
      <c r="B102" s="28"/>
    </row>
    <row r="103" spans="1:2" ht="12.75">
      <c r="A103"/>
      <c r="B103" s="28"/>
    </row>
    <row r="104" spans="1:2" ht="12.75">
      <c r="A104"/>
      <c r="B104" s="28"/>
    </row>
    <row r="105" spans="1:2" ht="12.75">
      <c r="A105"/>
      <c r="B105" s="28"/>
    </row>
    <row r="106" spans="1:2" ht="12.75">
      <c r="A106"/>
      <c r="B106" s="28"/>
    </row>
    <row r="107" spans="1:2" ht="12.75">
      <c r="A107"/>
      <c r="B107" s="28"/>
    </row>
    <row r="108" spans="1:2" ht="12.75">
      <c r="A108"/>
      <c r="B108" s="28"/>
    </row>
    <row r="109" spans="1:2" ht="12.75">
      <c r="A109"/>
      <c r="B109" s="28"/>
    </row>
    <row r="110" spans="1:2" ht="12.75">
      <c r="A110"/>
      <c r="B110" s="28"/>
    </row>
    <row r="111" spans="1:2" ht="12.75">
      <c r="A111"/>
      <c r="B111" s="28"/>
    </row>
    <row r="112" spans="1:2" ht="12.75">
      <c r="A112"/>
      <c r="B112" s="28"/>
    </row>
    <row r="113" spans="1:2" ht="12.75">
      <c r="A113"/>
      <c r="B113" s="28"/>
    </row>
    <row r="114" spans="1:2" ht="12.75">
      <c r="A114"/>
      <c r="B114" s="28"/>
    </row>
    <row r="115" spans="1:2" ht="12.75">
      <c r="A115"/>
      <c r="B115" s="28"/>
    </row>
    <row r="116" spans="1:2" ht="12.75">
      <c r="A116"/>
      <c r="B116" s="28"/>
    </row>
    <row r="117" spans="1:2" ht="12.75">
      <c r="A117"/>
      <c r="B117" s="28"/>
    </row>
    <row r="118" spans="1:2" ht="12.75">
      <c r="A118"/>
      <c r="B118" s="28"/>
    </row>
    <row r="119" spans="1:2" ht="12.75">
      <c r="A119"/>
      <c r="B119" s="28"/>
    </row>
    <row r="120" spans="1:2" ht="12.75">
      <c r="A120"/>
      <c r="B120" s="28"/>
    </row>
    <row r="121" spans="1:2" ht="12.75">
      <c r="A121"/>
      <c r="B121" s="28"/>
    </row>
    <row r="122" spans="1:2" ht="12.75">
      <c r="A122"/>
      <c r="B122" s="28"/>
    </row>
    <row r="123" spans="1:2" ht="12.75">
      <c r="A123"/>
      <c r="B123" s="28"/>
    </row>
    <row r="124" spans="1:2" ht="12.75">
      <c r="A124"/>
      <c r="B124" s="28"/>
    </row>
    <row r="125" spans="1:2" ht="12.75">
      <c r="A125"/>
      <c r="B125" s="28"/>
    </row>
    <row r="126" spans="1:2" ht="12.75">
      <c r="A126"/>
      <c r="B126" s="28"/>
    </row>
    <row r="127" spans="1:2" ht="12.75">
      <c r="A127"/>
      <c r="B127" s="28"/>
    </row>
    <row r="128" spans="1:2" ht="12.75">
      <c r="A128"/>
      <c r="B128" s="28"/>
    </row>
    <row r="129" spans="1:2" ht="12.75">
      <c r="A129"/>
      <c r="B129" s="28"/>
    </row>
    <row r="130" spans="1:2" ht="12.75">
      <c r="A130"/>
      <c r="B130" s="28"/>
    </row>
    <row r="131" spans="1:2" ht="12.75">
      <c r="A131"/>
      <c r="B131" s="28"/>
    </row>
    <row r="132" spans="1:2" ht="12.75">
      <c r="A132"/>
      <c r="B132" s="28"/>
    </row>
    <row r="133" spans="1:2" ht="12.75">
      <c r="A133"/>
      <c r="B133" s="28"/>
    </row>
    <row r="134" spans="1:2" ht="12.75">
      <c r="A134"/>
      <c r="B134" s="28"/>
    </row>
    <row r="135" spans="1:2" ht="12.75">
      <c r="A135"/>
      <c r="B135" s="28"/>
    </row>
    <row r="136" spans="1:2" ht="12.75">
      <c r="A136"/>
      <c r="B136" s="28"/>
    </row>
    <row r="137" spans="1:2" ht="12.75">
      <c r="A137"/>
      <c r="B137" s="28"/>
    </row>
    <row r="138" spans="1:2" ht="12.75">
      <c r="A138"/>
      <c r="B138" s="28"/>
    </row>
    <row r="139" spans="1:2" ht="12.75">
      <c r="A139"/>
      <c r="B139" s="28"/>
    </row>
    <row r="140" spans="1:2" ht="12.75">
      <c r="A140"/>
      <c r="B140" s="28"/>
    </row>
    <row r="141" spans="1:2" ht="12.75">
      <c r="A141"/>
      <c r="B141" s="28"/>
    </row>
    <row r="142" spans="1:2" ht="12.75">
      <c r="A142"/>
      <c r="B142" s="28"/>
    </row>
    <row r="143" spans="1:2" ht="12.75">
      <c r="A143"/>
      <c r="B143" s="28"/>
    </row>
    <row r="144" spans="1:2" ht="12.75">
      <c r="A144"/>
      <c r="B144" s="28"/>
    </row>
    <row r="145" spans="1:2" ht="12.75">
      <c r="A145"/>
      <c r="B145" s="28"/>
    </row>
    <row r="146" spans="1:2" ht="12.75">
      <c r="A146"/>
      <c r="B146" s="28"/>
    </row>
    <row r="147" spans="1:2" ht="12.75">
      <c r="A147"/>
      <c r="B147" s="28"/>
    </row>
    <row r="148" spans="1:2" ht="12.75">
      <c r="A148"/>
      <c r="B148" s="28"/>
    </row>
    <row r="149" spans="1:2" ht="12.75">
      <c r="A149"/>
      <c r="B149" s="28"/>
    </row>
    <row r="150" spans="1:2" ht="12.75">
      <c r="A150"/>
      <c r="B150" s="28"/>
    </row>
    <row r="151" spans="1:2" ht="12.75">
      <c r="A151"/>
      <c r="B151" s="28"/>
    </row>
    <row r="152" spans="1:2" ht="12.75">
      <c r="A152"/>
      <c r="B152" s="28"/>
    </row>
    <row r="153" spans="1:2" ht="12.75">
      <c r="A153"/>
      <c r="B153" s="28"/>
    </row>
    <row r="154" spans="1:2" ht="12.75">
      <c r="A154"/>
      <c r="B154" s="28"/>
    </row>
    <row r="155" spans="1:2" ht="12.75">
      <c r="A155"/>
      <c r="B155" s="28"/>
    </row>
    <row r="156" spans="1:2" ht="12.75">
      <c r="A156"/>
      <c r="B156" s="28"/>
    </row>
    <row r="157" spans="1:2" ht="12.75">
      <c r="A157"/>
      <c r="B157" s="28"/>
    </row>
    <row r="158" spans="1:2" ht="12.75">
      <c r="A158"/>
      <c r="B158" s="28"/>
    </row>
    <row r="159" spans="1:2" ht="12.75">
      <c r="A159"/>
      <c r="B159" s="28"/>
    </row>
    <row r="160" spans="1:2" ht="12.75">
      <c r="A160"/>
      <c r="B160" s="28"/>
    </row>
    <row r="161" spans="1:2" ht="12.75">
      <c r="A161"/>
      <c r="B161" s="28"/>
    </row>
    <row r="162" spans="1:2" ht="12.75">
      <c r="A162"/>
      <c r="B162" s="28"/>
    </row>
    <row r="163" spans="1:2" ht="12.75">
      <c r="A163"/>
      <c r="B163" s="28"/>
    </row>
    <row r="164" spans="1:2" ht="12.75">
      <c r="A164"/>
      <c r="B164" s="28"/>
    </row>
    <row r="165" spans="1:2" ht="12.75">
      <c r="A165"/>
      <c r="B165" s="28"/>
    </row>
    <row r="166" spans="1:2" ht="12.75">
      <c r="A166"/>
      <c r="B166" s="28"/>
    </row>
    <row r="167" spans="1:2" ht="12.75">
      <c r="A167"/>
      <c r="B167" s="28"/>
    </row>
    <row r="168" spans="1:2" ht="12.75">
      <c r="A168"/>
      <c r="B168" s="28"/>
    </row>
    <row r="169" spans="1:2" ht="12.75">
      <c r="A169"/>
      <c r="B169" s="28"/>
    </row>
    <row r="170" spans="1:2" ht="12.75">
      <c r="A170"/>
      <c r="B170" s="28"/>
    </row>
    <row r="171" spans="1:2" ht="12.75">
      <c r="A171"/>
      <c r="B171" s="28"/>
    </row>
    <row r="172" spans="1:2" ht="12.75">
      <c r="A172"/>
      <c r="B172" s="28"/>
    </row>
    <row r="173" spans="1:2" ht="12.75">
      <c r="A173"/>
      <c r="B173" s="28"/>
    </row>
    <row r="174" spans="1:2" ht="12.75">
      <c r="A174"/>
      <c r="B174" s="28"/>
    </row>
    <row r="175" spans="1:2" ht="12.75">
      <c r="A175"/>
      <c r="B175" s="28"/>
    </row>
    <row r="176" spans="1:2" ht="12.75">
      <c r="A176"/>
      <c r="B176" s="28"/>
    </row>
    <row r="177" spans="1:2" ht="12.75">
      <c r="A177"/>
      <c r="B177" s="28"/>
    </row>
    <row r="178" spans="1:2" ht="12.75">
      <c r="A178"/>
      <c r="B178" s="28"/>
    </row>
    <row r="179" spans="1:2" ht="12.75">
      <c r="A179"/>
      <c r="B179" s="28"/>
    </row>
    <row r="180" spans="1:2" ht="12.75">
      <c r="A180"/>
      <c r="B180" s="28"/>
    </row>
    <row r="181" spans="1:2" ht="12.75">
      <c r="A181"/>
      <c r="B181" s="28"/>
    </row>
    <row r="182" spans="1:2" ht="12.75">
      <c r="A182"/>
      <c r="B182" s="28"/>
    </row>
    <row r="183" spans="1:2" ht="12.75">
      <c r="A183"/>
      <c r="B183" s="28"/>
    </row>
    <row r="184" spans="1:2" ht="12.75">
      <c r="A184"/>
      <c r="B184" s="28"/>
    </row>
    <row r="185" spans="1:2" ht="12.75">
      <c r="A185"/>
      <c r="B185" s="28"/>
    </row>
    <row r="186" spans="1:2" ht="12.75">
      <c r="A186"/>
      <c r="B186" s="28"/>
    </row>
    <row r="187" spans="1:2" ht="12.75">
      <c r="A187"/>
      <c r="B187" s="28"/>
    </row>
  </sheetData>
  <sheetProtection/>
  <autoFilter ref="A13:G47"/>
  <mergeCells count="25">
    <mergeCell ref="A62:G62"/>
    <mergeCell ref="B65:C65"/>
    <mergeCell ref="A60:G60"/>
    <mergeCell ref="A61:G61"/>
    <mergeCell ref="D66:E66"/>
    <mergeCell ref="F66:G66"/>
    <mergeCell ref="B64:E64"/>
    <mergeCell ref="F64:G64"/>
    <mergeCell ref="D65:E65"/>
    <mergeCell ref="F65:G65"/>
    <mergeCell ref="A1:G1"/>
    <mergeCell ref="A3:G3"/>
    <mergeCell ref="A4:G4"/>
    <mergeCell ref="A9:G9"/>
    <mergeCell ref="B5:E5"/>
    <mergeCell ref="A6:G6"/>
    <mergeCell ref="B34:D34"/>
    <mergeCell ref="B53:G53"/>
    <mergeCell ref="A57:G57"/>
    <mergeCell ref="B55:G55"/>
    <mergeCell ref="B51:G51"/>
    <mergeCell ref="A59:G59"/>
    <mergeCell ref="B54:G54"/>
    <mergeCell ref="A58:G58"/>
    <mergeCell ref="A49:C4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  <ignoredErrors>
    <ignoredError sqref="E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U64"/>
  <sheetViews>
    <sheetView tabSelected="1" zoomScalePageLayoutView="0" workbookViewId="0" topLeftCell="A2">
      <selection activeCell="D25" sqref="D25"/>
    </sheetView>
  </sheetViews>
  <sheetFormatPr defaultColWidth="9.00390625" defaultRowHeight="12.75"/>
  <cols>
    <col min="1" max="1" width="35.875" style="0" customWidth="1"/>
    <col min="3" max="3" width="8.25390625" style="0" customWidth="1"/>
    <col min="4" max="4" width="10.25390625" style="0" customWidth="1"/>
    <col min="5" max="5" width="10.75390625" style="0" customWidth="1"/>
    <col min="6" max="6" width="13.125" style="146" customWidth="1"/>
    <col min="7" max="37" width="9.125" style="150" customWidth="1"/>
  </cols>
  <sheetData>
    <row r="1" spans="1:7" ht="12.75">
      <c r="A1" s="244" t="s">
        <v>66</v>
      </c>
      <c r="B1" s="244"/>
      <c r="C1" s="244"/>
      <c r="D1" s="244"/>
      <c r="E1" s="244"/>
      <c r="F1" s="244"/>
      <c r="G1" s="149"/>
    </row>
    <row r="2" spans="1:9" ht="12.75">
      <c r="A2" s="244" t="s">
        <v>67</v>
      </c>
      <c r="B2" s="244"/>
      <c r="C2" s="244"/>
      <c r="D2" s="244"/>
      <c r="E2" s="244"/>
      <c r="F2" s="244"/>
      <c r="G2" s="149"/>
      <c r="I2" s="88">
        <v>2837.2</v>
      </c>
    </row>
    <row r="3" spans="1:7" ht="12.75">
      <c r="A3" s="244" t="s">
        <v>68</v>
      </c>
      <c r="B3" s="244"/>
      <c r="C3" s="244"/>
      <c r="D3" s="244"/>
      <c r="E3" s="244"/>
      <c r="F3" s="244"/>
      <c r="G3" s="149"/>
    </row>
    <row r="4" spans="1:7" ht="12.75">
      <c r="A4" s="244" t="s">
        <v>69</v>
      </c>
      <c r="B4" s="244"/>
      <c r="C4" s="244"/>
      <c r="D4" s="244"/>
      <c r="E4" s="244"/>
      <c r="F4" s="244"/>
      <c r="G4" s="149"/>
    </row>
    <row r="5" spans="1:7" ht="7.5" customHeight="1">
      <c r="A5" s="117"/>
      <c r="B5" s="117"/>
      <c r="C5" s="117"/>
      <c r="D5" s="117"/>
      <c r="E5" s="117"/>
      <c r="F5" s="139"/>
      <c r="G5" s="151"/>
    </row>
    <row r="6" spans="1:7" ht="15.75">
      <c r="A6" s="243" t="s">
        <v>70</v>
      </c>
      <c r="B6" s="243"/>
      <c r="C6" s="243"/>
      <c r="D6" s="243"/>
      <c r="E6" s="243"/>
      <c r="F6" s="243"/>
      <c r="G6" s="152"/>
    </row>
    <row r="7" spans="1:7" ht="15.75" customHeight="1">
      <c r="A7" s="243" t="s">
        <v>91</v>
      </c>
      <c r="B7" s="243"/>
      <c r="C7" s="243"/>
      <c r="D7" s="243"/>
      <c r="E7" s="243"/>
      <c r="F7" s="243"/>
      <c r="G7" s="152"/>
    </row>
    <row r="8" spans="1:7" ht="15.75">
      <c r="A8" s="118" t="s">
        <v>39</v>
      </c>
      <c r="B8" s="243" t="s">
        <v>71</v>
      </c>
      <c r="C8" s="243"/>
      <c r="D8" s="243"/>
      <c r="E8" s="243"/>
      <c r="F8" s="140"/>
      <c r="G8" s="152"/>
    </row>
    <row r="9" spans="1:7" ht="15.75">
      <c r="A9" s="243" t="s">
        <v>80</v>
      </c>
      <c r="B9" s="243"/>
      <c r="C9" s="243"/>
      <c r="D9" s="243"/>
      <c r="E9" s="243"/>
      <c r="F9" s="243"/>
      <c r="G9" s="152"/>
    </row>
    <row r="10" spans="1:7" ht="5.25" customHeight="1">
      <c r="A10" s="119"/>
      <c r="B10" s="120"/>
      <c r="C10" s="121"/>
      <c r="D10" s="122"/>
      <c r="E10" s="123"/>
      <c r="F10" s="141"/>
      <c r="G10" s="124"/>
    </row>
    <row r="11" spans="1:37" s="155" customFormat="1" ht="60">
      <c r="A11" s="125" t="s">
        <v>1</v>
      </c>
      <c r="B11" s="125" t="s">
        <v>26</v>
      </c>
      <c r="C11" s="95" t="s">
        <v>27</v>
      </c>
      <c r="D11" s="46" t="s">
        <v>21</v>
      </c>
      <c r="E11" s="46" t="s">
        <v>72</v>
      </c>
      <c r="F11" s="125" t="s">
        <v>73</v>
      </c>
      <c r="G11" s="153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</row>
    <row r="12" spans="1:37" s="16" customFormat="1" ht="14.25" customHeight="1">
      <c r="A12" s="170" t="s">
        <v>11</v>
      </c>
      <c r="B12" s="59"/>
      <c r="C12" s="83"/>
      <c r="D12" s="45"/>
      <c r="E12" s="171"/>
      <c r="F12" s="142"/>
      <c r="G12" s="12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s="155" customFormat="1" ht="12.75">
      <c r="A13" s="126" t="s">
        <v>13</v>
      </c>
      <c r="B13" s="59"/>
      <c r="C13" s="83"/>
      <c r="D13" s="45"/>
      <c r="E13" s="171"/>
      <c r="F13" s="156"/>
      <c r="G13" s="157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</row>
    <row r="14" spans="1:37" s="155" customFormat="1" ht="12">
      <c r="A14" s="92" t="s">
        <v>29</v>
      </c>
      <c r="B14" s="96" t="s">
        <v>7</v>
      </c>
      <c r="C14" s="93">
        <v>0.5</v>
      </c>
      <c r="D14" s="45"/>
      <c r="E14" s="45"/>
      <c r="F14" s="158"/>
      <c r="G14" s="157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</row>
    <row r="15" spans="1:37" s="155" customFormat="1" ht="12">
      <c r="A15" s="92" t="s">
        <v>52</v>
      </c>
      <c r="B15" s="96" t="s">
        <v>3</v>
      </c>
      <c r="C15" s="93">
        <v>2</v>
      </c>
      <c r="D15" s="45">
        <v>0.5</v>
      </c>
      <c r="E15" s="45">
        <f aca="true" t="shared" si="0" ref="E15:E20">C15*D15</f>
        <v>1</v>
      </c>
      <c r="F15" s="158"/>
      <c r="G15" s="160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7" s="155" customFormat="1" ht="12">
      <c r="A16" s="92" t="s">
        <v>9</v>
      </c>
      <c r="B16" s="96" t="s">
        <v>10</v>
      </c>
      <c r="C16" s="93">
        <v>24</v>
      </c>
      <c r="D16" s="45">
        <v>0.35</v>
      </c>
      <c r="E16" s="45">
        <f t="shared" si="0"/>
        <v>8.399999999999999</v>
      </c>
      <c r="F16" s="158"/>
      <c r="G16" s="161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s="155" customFormat="1" ht="12">
      <c r="A17" s="92" t="s">
        <v>83</v>
      </c>
      <c r="B17" s="96" t="s">
        <v>3</v>
      </c>
      <c r="C17" s="93">
        <v>2</v>
      </c>
      <c r="D17" s="45">
        <v>4</v>
      </c>
      <c r="E17" s="45">
        <f t="shared" si="0"/>
        <v>8</v>
      </c>
      <c r="F17" s="158"/>
      <c r="G17" s="162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 s="155" customFormat="1" ht="22.5">
      <c r="A18" s="92" t="s">
        <v>53</v>
      </c>
      <c r="B18" s="96" t="s">
        <v>3</v>
      </c>
      <c r="C18" s="93">
        <v>1</v>
      </c>
      <c r="D18" s="45">
        <v>3</v>
      </c>
      <c r="E18" s="45">
        <f t="shared" si="0"/>
        <v>3</v>
      </c>
      <c r="F18" s="158"/>
      <c r="G18" s="157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</row>
    <row r="19" spans="1:37" s="155" customFormat="1" ht="12.75">
      <c r="A19" s="126" t="s">
        <v>12</v>
      </c>
      <c r="B19" s="175"/>
      <c r="C19" s="52"/>
      <c r="D19" s="45"/>
      <c r="E19" s="110"/>
      <c r="F19" s="163"/>
      <c r="G19" s="157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</row>
    <row r="20" spans="1:37" s="155" customFormat="1" ht="12">
      <c r="A20" s="92" t="s">
        <v>34</v>
      </c>
      <c r="B20" s="96" t="s">
        <v>7</v>
      </c>
      <c r="C20" s="93">
        <v>20</v>
      </c>
      <c r="D20" s="45">
        <v>1.3</v>
      </c>
      <c r="E20" s="45">
        <f t="shared" si="0"/>
        <v>26</v>
      </c>
      <c r="F20" s="158"/>
      <c r="G20" s="157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1:255" s="155" customFormat="1" ht="12">
      <c r="A21" s="92" t="s">
        <v>0</v>
      </c>
      <c r="B21" s="96" t="s">
        <v>6</v>
      </c>
      <c r="C21" s="93">
        <v>15</v>
      </c>
      <c r="D21" s="45">
        <v>0.3</v>
      </c>
      <c r="E21" s="45">
        <f>C21*D21</f>
        <v>4.5</v>
      </c>
      <c r="F21" s="158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5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</row>
    <row r="22" spans="1:37" s="155" customFormat="1" ht="12">
      <c r="A22" s="92" t="s">
        <v>31</v>
      </c>
      <c r="B22" s="96" t="s">
        <v>7</v>
      </c>
      <c r="C22" s="93">
        <v>2</v>
      </c>
      <c r="D22" s="45">
        <v>0.5</v>
      </c>
      <c r="E22" s="45">
        <f>C22*D22</f>
        <v>1</v>
      </c>
      <c r="F22" s="158"/>
      <c r="G22" s="157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</row>
    <row r="23" spans="1:37" s="16" customFormat="1" ht="15" customHeight="1">
      <c r="A23" s="176" t="s">
        <v>14</v>
      </c>
      <c r="B23" s="59"/>
      <c r="C23" s="83"/>
      <c r="D23" s="45"/>
      <c r="E23" s="110"/>
      <c r="F23" s="54"/>
      <c r="G23" s="124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s="155" customFormat="1" ht="12.75">
      <c r="A24" s="126" t="s">
        <v>15</v>
      </c>
      <c r="B24" s="175"/>
      <c r="C24" s="83"/>
      <c r="D24" s="45"/>
      <c r="E24" s="110"/>
      <c r="F24" s="147"/>
      <c r="G24" s="161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</row>
    <row r="25" spans="1:37" s="155" customFormat="1" ht="12.75">
      <c r="A25" s="247" t="s">
        <v>98</v>
      </c>
      <c r="B25" s="87" t="s">
        <v>6</v>
      </c>
      <c r="C25" s="88">
        <v>30</v>
      </c>
      <c r="D25" s="89"/>
      <c r="E25" s="89"/>
      <c r="F25" s="248"/>
      <c r="G25" s="161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1:37" s="155" customFormat="1" ht="12">
      <c r="A26" s="92" t="s">
        <v>85</v>
      </c>
      <c r="B26" s="96" t="s">
        <v>6</v>
      </c>
      <c r="C26" s="93">
        <f>243.1*50%</f>
        <v>121.55</v>
      </c>
      <c r="D26" s="45">
        <v>0.35</v>
      </c>
      <c r="E26" s="45">
        <f>C26*D26</f>
        <v>42.5425</v>
      </c>
      <c r="F26" s="147"/>
      <c r="G26" s="161"/>
      <c r="H26" s="154">
        <f>C26/4*1</f>
        <v>30.3875</v>
      </c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1:37" s="155" customFormat="1" ht="12">
      <c r="A27" s="92" t="s">
        <v>86</v>
      </c>
      <c r="B27" s="96" t="s">
        <v>6</v>
      </c>
      <c r="C27" s="93">
        <f>243.1*50%</f>
        <v>121.55</v>
      </c>
      <c r="D27" s="45">
        <v>0.2</v>
      </c>
      <c r="E27" s="45">
        <f>C27*D27</f>
        <v>24.310000000000002</v>
      </c>
      <c r="F27" s="147"/>
      <c r="G27" s="161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1:37" s="155" customFormat="1" ht="12">
      <c r="A28" s="92" t="s">
        <v>5</v>
      </c>
      <c r="B28" s="96" t="s">
        <v>6</v>
      </c>
      <c r="C28" s="93">
        <f>12*4</f>
        <v>48</v>
      </c>
      <c r="D28" s="45">
        <v>1.3</v>
      </c>
      <c r="E28" s="45">
        <f>C28*D28</f>
        <v>62.400000000000006</v>
      </c>
      <c r="F28" s="158"/>
      <c r="G28" s="161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1:37" s="155" customFormat="1" ht="12.75">
      <c r="A29" s="126" t="s">
        <v>49</v>
      </c>
      <c r="B29" s="59"/>
      <c r="C29" s="83"/>
      <c r="D29" s="45"/>
      <c r="E29" s="110"/>
      <c r="F29" s="158"/>
      <c r="G29" s="161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1:37" s="155" customFormat="1" ht="12">
      <c r="A30" s="92" t="s">
        <v>4</v>
      </c>
      <c r="B30" s="96" t="s">
        <v>3</v>
      </c>
      <c r="C30" s="93">
        <v>1</v>
      </c>
      <c r="D30" s="45">
        <v>7</v>
      </c>
      <c r="E30" s="45">
        <f>C30*D30</f>
        <v>7</v>
      </c>
      <c r="F30" s="158"/>
      <c r="G30" s="161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1:37" s="155" customFormat="1" ht="22.5">
      <c r="A31" s="92" t="s">
        <v>30</v>
      </c>
      <c r="B31" s="96" t="s">
        <v>3</v>
      </c>
      <c r="C31" s="93">
        <v>1</v>
      </c>
      <c r="D31" s="45">
        <v>286.2</v>
      </c>
      <c r="E31" s="45">
        <f>D31*C31</f>
        <v>286.2</v>
      </c>
      <c r="F31" s="147"/>
      <c r="G31" s="157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1:37" s="155" customFormat="1" ht="22.5">
      <c r="A32" s="92" t="s">
        <v>32</v>
      </c>
      <c r="B32" s="96" t="s">
        <v>7</v>
      </c>
      <c r="C32" s="93">
        <v>2837.2</v>
      </c>
      <c r="D32" s="45">
        <v>0.025</v>
      </c>
      <c r="E32" s="45">
        <f aca="true" t="shared" si="1" ref="E32:E40">C32*D32</f>
        <v>70.92999999999999</v>
      </c>
      <c r="F32" s="147"/>
      <c r="G32" s="157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</row>
    <row r="33" spans="1:37" s="155" customFormat="1" ht="15">
      <c r="A33" s="176" t="s">
        <v>16</v>
      </c>
      <c r="B33" s="212"/>
      <c r="C33" s="213"/>
      <c r="D33" s="214"/>
      <c r="E33" s="110"/>
      <c r="F33" s="147"/>
      <c r="G33" s="157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</row>
    <row r="34" spans="1:37" s="155" customFormat="1" ht="12">
      <c r="A34" s="186" t="s">
        <v>89</v>
      </c>
      <c r="B34" s="196" t="s">
        <v>3</v>
      </c>
      <c r="C34" s="196">
        <v>1</v>
      </c>
      <c r="D34" s="196">
        <v>0.6</v>
      </c>
      <c r="E34" s="45">
        <f t="shared" si="1"/>
        <v>0.6</v>
      </c>
      <c r="F34" s="147"/>
      <c r="G34" s="166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</row>
    <row r="35" spans="1:37" s="155" customFormat="1" ht="12">
      <c r="A35" s="186" t="s">
        <v>8</v>
      </c>
      <c r="B35" s="174" t="s">
        <v>28</v>
      </c>
      <c r="C35" s="127" t="s">
        <v>90</v>
      </c>
      <c r="D35" s="45">
        <v>0.75</v>
      </c>
      <c r="E35" s="45">
        <f>0.75*20</f>
        <v>15</v>
      </c>
      <c r="F35" s="158"/>
      <c r="G35" s="166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</row>
    <row r="36" spans="1:37" s="16" customFormat="1" ht="15.75" customHeight="1">
      <c r="A36" s="92" t="s">
        <v>62</v>
      </c>
      <c r="B36" s="96" t="s">
        <v>3</v>
      </c>
      <c r="C36" s="93">
        <v>2</v>
      </c>
      <c r="D36" s="45">
        <v>1.9</v>
      </c>
      <c r="E36" s="45">
        <f t="shared" si="1"/>
        <v>3.8</v>
      </c>
      <c r="F36" s="168"/>
      <c r="G36" s="12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s="155" customFormat="1" ht="12">
      <c r="A37" s="92" t="s">
        <v>61</v>
      </c>
      <c r="B37" s="96" t="s">
        <v>3</v>
      </c>
      <c r="C37" s="93">
        <v>16</v>
      </c>
      <c r="D37" s="45">
        <v>3.1</v>
      </c>
      <c r="E37" s="45">
        <f t="shared" si="1"/>
        <v>49.6</v>
      </c>
      <c r="F37" s="147"/>
      <c r="G37" s="157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</row>
    <row r="38" spans="1:37" s="155" customFormat="1" ht="12">
      <c r="A38" s="92" t="s">
        <v>48</v>
      </c>
      <c r="B38" s="96" t="s">
        <v>3</v>
      </c>
      <c r="C38" s="93">
        <v>1</v>
      </c>
      <c r="D38" s="45">
        <v>5.5</v>
      </c>
      <c r="E38" s="45">
        <f t="shared" si="1"/>
        <v>5.5</v>
      </c>
      <c r="F38" s="147"/>
      <c r="G38" s="157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</row>
    <row r="39" spans="1:37" s="155" customFormat="1" ht="15">
      <c r="A39" s="176" t="s">
        <v>17</v>
      </c>
      <c r="B39" s="59"/>
      <c r="C39" s="83"/>
      <c r="D39" s="179"/>
      <c r="E39" s="110"/>
      <c r="F39" s="147"/>
      <c r="G39" s="157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</row>
    <row r="40" spans="1:37" s="155" customFormat="1" ht="12">
      <c r="A40" s="92" t="s">
        <v>47</v>
      </c>
      <c r="B40" s="128" t="s">
        <v>3</v>
      </c>
      <c r="C40" s="93">
        <v>6</v>
      </c>
      <c r="D40" s="45">
        <v>8</v>
      </c>
      <c r="E40" s="45">
        <f t="shared" si="1"/>
        <v>48</v>
      </c>
      <c r="F40" s="147"/>
      <c r="G40" s="157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</row>
    <row r="41" spans="1:37" s="155" customFormat="1" ht="12">
      <c r="A41" s="92" t="s">
        <v>18</v>
      </c>
      <c r="B41" s="96" t="s">
        <v>7</v>
      </c>
      <c r="C41" s="93">
        <v>139.72</v>
      </c>
      <c r="D41" s="45">
        <v>1.5</v>
      </c>
      <c r="E41" s="45">
        <f>C41*D41</f>
        <v>209.57999999999998</v>
      </c>
      <c r="F41" s="147"/>
      <c r="G41" s="157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</row>
    <row r="42" spans="1:37" s="155" customFormat="1" ht="12.75">
      <c r="A42" s="126"/>
      <c r="B42" s="175"/>
      <c r="C42" s="83"/>
      <c r="D42" s="45"/>
      <c r="E42" s="110"/>
      <c r="F42" s="158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</row>
    <row r="43" spans="1:37" s="155" customFormat="1" ht="15" customHeight="1">
      <c r="A43" s="182" t="s">
        <v>33</v>
      </c>
      <c r="B43" s="183"/>
      <c r="C43" s="83"/>
      <c r="D43" s="129"/>
      <c r="E43" s="130">
        <v>30</v>
      </c>
      <c r="F43" s="147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</row>
    <row r="44" spans="1:37" s="155" customFormat="1" ht="12">
      <c r="A44" s="159"/>
      <c r="B44" s="128"/>
      <c r="C44" s="93"/>
      <c r="D44" s="45"/>
      <c r="E44" s="45"/>
      <c r="F44" s="147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</row>
    <row r="45" spans="1:37" s="155" customFormat="1" ht="12">
      <c r="A45" s="159"/>
      <c r="B45" s="128"/>
      <c r="C45" s="93"/>
      <c r="D45" s="45"/>
      <c r="E45" s="45"/>
      <c r="F45" s="147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</row>
    <row r="46" spans="1:37" s="155" customFormat="1" ht="12">
      <c r="A46" s="159"/>
      <c r="B46" s="128"/>
      <c r="C46" s="93"/>
      <c r="D46" s="45"/>
      <c r="E46" s="45"/>
      <c r="F46" s="147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</row>
    <row r="47" spans="1:37" s="16" customFormat="1" ht="14.25" customHeight="1">
      <c r="A47" s="126"/>
      <c r="B47" s="212"/>
      <c r="C47" s="213"/>
      <c r="D47" s="214"/>
      <c r="E47" s="167"/>
      <c r="F47" s="16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s="155" customFormat="1" ht="12">
      <c r="A48" s="159"/>
      <c r="B48" s="128"/>
      <c r="C48" s="127"/>
      <c r="D48" s="45"/>
      <c r="E48" s="45"/>
      <c r="F48" s="147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</row>
    <row r="49" spans="1:37" s="155" customFormat="1" ht="12">
      <c r="A49" s="159"/>
      <c r="B49" s="128"/>
      <c r="C49" s="93"/>
      <c r="D49" s="45"/>
      <c r="E49" s="45"/>
      <c r="F49" s="158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</row>
    <row r="50" spans="1:37" s="155" customFormat="1" ht="12.75">
      <c r="A50" s="182" t="s">
        <v>92</v>
      </c>
      <c r="B50" s="197"/>
      <c r="C50" s="198"/>
      <c r="D50" s="199"/>
      <c r="E50" s="199"/>
      <c r="F50" s="147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</row>
    <row r="51" spans="1:37" s="155" customFormat="1" ht="39" customHeight="1">
      <c r="A51" s="182" t="s">
        <v>95</v>
      </c>
      <c r="B51" s="197"/>
      <c r="C51" s="198"/>
      <c r="D51" s="199"/>
      <c r="E51" s="199">
        <v>-143.456</v>
      </c>
      <c r="F51" s="147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</row>
    <row r="52" spans="1:37" s="155" customFormat="1" ht="39" customHeight="1">
      <c r="A52" s="182" t="s">
        <v>96</v>
      </c>
      <c r="B52" s="197"/>
      <c r="C52" s="198"/>
      <c r="D52" s="199"/>
      <c r="E52" s="199">
        <v>177.797</v>
      </c>
      <c r="F52" s="147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</row>
    <row r="53" spans="1:37" s="155" customFormat="1" ht="25.5">
      <c r="A53" s="182" t="s">
        <v>93</v>
      </c>
      <c r="B53" s="197"/>
      <c r="C53" s="198"/>
      <c r="D53" s="199"/>
      <c r="E53" s="199">
        <f>E50-E51-E52</f>
        <v>-34.34100000000001</v>
      </c>
      <c r="F53" s="147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</row>
    <row r="54" spans="1:37" s="16" customFormat="1" ht="15" customHeight="1">
      <c r="A54" s="182" t="s">
        <v>94</v>
      </c>
      <c r="B54" s="200"/>
      <c r="C54" s="201"/>
      <c r="D54" s="199"/>
      <c r="E54" s="202">
        <f>E53/12/I2*1000</f>
        <v>-1.0086528972226143</v>
      </c>
      <c r="F54" s="16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6" ht="9" customHeight="1">
      <c r="A55" s="131"/>
      <c r="B55" s="132"/>
      <c r="C55" s="117"/>
      <c r="D55" s="117"/>
      <c r="E55" s="117"/>
      <c r="F55" s="143"/>
    </row>
    <row r="56" spans="1:6" ht="36" customHeight="1">
      <c r="A56" s="133" t="s">
        <v>74</v>
      </c>
      <c r="B56" s="246" t="s">
        <v>75</v>
      </c>
      <c r="C56" s="246"/>
      <c r="D56" s="246"/>
      <c r="E56" s="246"/>
      <c r="F56" s="246"/>
    </row>
    <row r="57" spans="1:6" ht="12.75">
      <c r="A57" s="134" t="s">
        <v>76</v>
      </c>
      <c r="B57" s="245"/>
      <c r="C57" s="245"/>
      <c r="D57" s="245"/>
      <c r="E57" s="135" t="s">
        <v>77</v>
      </c>
      <c r="F57" s="148" t="s">
        <v>78</v>
      </c>
    </row>
    <row r="58" spans="1:6" ht="12.75">
      <c r="A58" s="134"/>
      <c r="B58" s="136"/>
      <c r="C58" s="136"/>
      <c r="D58" s="136"/>
      <c r="E58" s="137"/>
      <c r="F58" s="144"/>
    </row>
    <row r="59" spans="1:6" ht="12.75">
      <c r="A59" s="134" t="s">
        <v>79</v>
      </c>
      <c r="B59" s="245"/>
      <c r="C59" s="245"/>
      <c r="D59" s="245"/>
      <c r="E59" s="135" t="s">
        <v>77</v>
      </c>
      <c r="F59" s="148" t="s">
        <v>78</v>
      </c>
    </row>
    <row r="60" spans="1:6" ht="12.75">
      <c r="A60" s="138"/>
      <c r="B60" s="138"/>
      <c r="C60" s="117"/>
      <c r="D60" s="117"/>
      <c r="E60" s="117"/>
      <c r="F60" s="145"/>
    </row>
    <row r="61" spans="1:6" ht="12.75">
      <c r="A61" s="138"/>
      <c r="B61" s="138"/>
      <c r="C61" s="117"/>
      <c r="D61" s="117"/>
      <c r="E61" s="117"/>
      <c r="F61" s="145"/>
    </row>
    <row r="62" spans="1:2" ht="12.75">
      <c r="A62" s="138"/>
      <c r="B62" s="138"/>
    </row>
    <row r="64" ht="12.75">
      <c r="A64" t="s">
        <v>97</v>
      </c>
    </row>
  </sheetData>
  <sheetProtection/>
  <autoFilter ref="A11:F54"/>
  <mergeCells count="13">
    <mergeCell ref="B59:D59"/>
    <mergeCell ref="B8:E8"/>
    <mergeCell ref="A9:F9"/>
    <mergeCell ref="B47:D47"/>
    <mergeCell ref="B56:F56"/>
    <mergeCell ref="B57:D57"/>
    <mergeCell ref="B33:D33"/>
    <mergeCell ref="A6:F6"/>
    <mergeCell ref="A7:F7"/>
    <mergeCell ref="A1:F1"/>
    <mergeCell ref="A2:F2"/>
    <mergeCell ref="A3:F3"/>
    <mergeCell ref="A4:F4"/>
  </mergeCells>
  <printOptions/>
  <pageMargins left="0.9448818897637796" right="0.35433070866141736" top="0.3937007874015748" bottom="0.3937007874015748" header="0.5118110236220472" footer="0.5118110236220472"/>
  <pageSetup horizontalDpi="300" verticalDpi="300" orientation="portrait" paperSize="9" scale="85" r:id="rId1"/>
  <ignoredErrors>
    <ignoredError sqref="E35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2013-12-12T04:28:20Z</cp:lastPrinted>
  <dcterms:created xsi:type="dcterms:W3CDTF">2009-09-09T03:37:05Z</dcterms:created>
  <dcterms:modified xsi:type="dcterms:W3CDTF">2014-02-04T01:07:41Z</dcterms:modified>
  <cp:category/>
  <cp:version/>
  <cp:contentType/>
  <cp:contentStatus/>
</cp:coreProperties>
</file>