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'план'!$A$12:$F$57</definedName>
    <definedName name="_xlnm._FilterDatabase" localSheetId="0" hidden="1">'предложения'!$A$11:$G$54</definedName>
    <definedName name="_xlnm.Print_Area" localSheetId="0">'предложения'!$A$1:$G$75</definedName>
  </definedNames>
  <calcPr fullCalcOnLoad="1"/>
</workbook>
</file>

<file path=xl/sharedStrings.xml><?xml version="1.0" encoding="utf-8"?>
<sst xmlns="http://schemas.openxmlformats.org/spreadsheetml/2006/main" count="249" uniqueCount="109">
  <si>
    <t>ремонт швов</t>
  </si>
  <si>
    <t>наименование работ</t>
  </si>
  <si>
    <t>примечание</t>
  </si>
  <si>
    <t>шт</t>
  </si>
  <si>
    <t>замена розлива отопления</t>
  </si>
  <si>
    <t xml:space="preserve">замена подъездного отопления </t>
  </si>
  <si>
    <t>пм</t>
  </si>
  <si>
    <t>м2</t>
  </si>
  <si>
    <t>установка почтовых ящиков</t>
  </si>
  <si>
    <t>1 ячейка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</si>
  <si>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</si>
  <si>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</si>
  <si>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</si>
  <si>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</si>
  <si>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</si>
  <si>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</si>
  <si>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</si>
  <si>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смена сборок на стояках отопления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</si>
  <si>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</si>
  <si>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</si>
  <si>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</si>
  <si>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</si>
  <si>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</si>
  <si>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</si>
  <si>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</si>
  <si>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</si>
  <si>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ед.изм.</t>
  </si>
  <si>
    <t>объем</t>
  </si>
  <si>
    <t>ремонт ж/б пола в тамбуре</t>
  </si>
  <si>
    <t xml:space="preserve">ремонт крыльца  </t>
  </si>
  <si>
    <t>установка  приборов учета</t>
  </si>
  <si>
    <t>установка  коллективного(общедомового) УУ и ПУ</t>
  </si>
  <si>
    <t>ремонт конька</t>
  </si>
  <si>
    <t>ремонт примыканий</t>
  </si>
  <si>
    <t>ремонт карнизных свесов</t>
  </si>
  <si>
    <t>изготовление энергетического паспорта дома</t>
  </si>
  <si>
    <t>непредвиденные расходы</t>
  </si>
  <si>
    <t>ремонт балконов (разрушение до 50%)</t>
  </si>
  <si>
    <t>вид ремонта</t>
  </si>
  <si>
    <t>дата выдачи документа</t>
  </si>
  <si>
    <t>документ получил</t>
  </si>
  <si>
    <t>ВНИМАНИЕ!</t>
  </si>
  <si>
    <t>изготовление регистра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</si>
  <si>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</si>
  <si>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</si>
  <si>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</si>
  <si>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</si>
  <si>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</si>
  <si>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</si>
  <si>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</si>
  <si>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</si>
  <si>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по договору</t>
  </si>
  <si>
    <t>спиливание  дерева</t>
  </si>
  <si>
    <t>монтаж  нового ограждения</t>
  </si>
  <si>
    <t>секция</t>
  </si>
  <si>
    <t>стоимость нового ограждения (2м)</t>
  </si>
  <si>
    <t>игровое оборудование:</t>
  </si>
  <si>
    <t>сухие</t>
  </si>
  <si>
    <t>пр.Дружбы,55</t>
  </si>
  <si>
    <t>м2 жилой площади</t>
  </si>
  <si>
    <t>пр. Дружбы, 55</t>
  </si>
  <si>
    <t xml:space="preserve"> ориентировочная стоимость работ, тыс.руб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</si>
  <si>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</si>
  <si>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</si>
  <si>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</si>
  <si>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 xml:space="preserve">для  формирования плана текущего и капитального  ремонтов многоквартирного дома 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</si>
  <si>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</si>
  <si>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</si>
  <si>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</si>
  <si>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</si>
  <si>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</si>
  <si>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</si>
  <si>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</si>
  <si>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ул. Дружбы 55</t>
  </si>
  <si>
    <t>ориентировочная стоимость работ, тыс.руб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</si>
  <si>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</si>
  <si>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</si>
  <si>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</si>
  <si>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</si>
  <si>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</si>
  <si>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</si>
  <si>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</si>
  <si>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 xml:space="preserve">к протоколу  №                    от                      </t>
  </si>
  <si>
    <t>на 2014  год</t>
  </si>
  <si>
    <t>А.Ю. Лопухова</t>
  </si>
  <si>
    <t xml:space="preserve">замена фановых труб </t>
  </si>
  <si>
    <t>1,2 под.</t>
  </si>
  <si>
    <t xml:space="preserve">ограждение  крыльца  </t>
  </si>
  <si>
    <t>утепление венткоробов</t>
  </si>
  <si>
    <t xml:space="preserve">монтаж    ограждения из труб </t>
  </si>
  <si>
    <t>изоляция розлива г/водоснабжения</t>
  </si>
  <si>
    <t>изоляция розлива отопления</t>
  </si>
  <si>
    <t xml:space="preserve">в ТУ, ф=89мм </t>
  </si>
  <si>
    <t>устройство  площадки под КГО</t>
  </si>
  <si>
    <t>установка новых скамеек</t>
  </si>
  <si>
    <t>стоимость новых  скамеек</t>
  </si>
  <si>
    <t>установка урн</t>
  </si>
  <si>
    <t>на 2014 год</t>
  </si>
  <si>
    <t>Общество с ограниченной ответственностью                            "Инком-С"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</si>
  <si>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</si>
  <si>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</si>
  <si>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</si>
  <si>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</si>
  <si>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Утверждено</t>
  </si>
  <si>
    <t>ремонт крыльца   (1,2) под.</t>
  </si>
  <si>
    <t>Остаток  денежных средств  по статье текущий ремонт  на 31.10.2013 г.:</t>
  </si>
  <si>
    <t>Остаток  денежных средств по статье капитальный ремонт  на 31.10.2013 г.:</t>
  </si>
  <si>
    <t>утепление керамзитом чердачного перекрытия, кв.13,28,30,88,89,90</t>
  </si>
  <si>
    <t>______________________________________2014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</si>
</sst>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58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Arial Cyr"/>
      <family val="0"/>
    </font>
    <font>
      <i/>
      <sz val="9"/>
      <name val="Arial"/>
      <family val="2"/>
    </font>
    <font>
      <b/>
      <i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53" applyFont="1" applyBorder="1" applyAlignment="1">
      <alignment vertical="center" wrapText="1"/>
      <protection/>
    </xf>
    <xf numFmtId="0" fontId="12" fillId="0" borderId="0" xfId="0" applyFont="1" applyAlignment="1">
      <alignment vertical="center" wrapText="1"/>
    </xf>
    <xf numFmtId="0" fontId="13" fillId="0" borderId="0" xfId="53" applyFont="1" applyFill="1" applyBorder="1" applyAlignment="1">
      <alignment horizontal="left"/>
      <protection/>
    </xf>
    <xf numFmtId="0" fontId="3" fillId="0" borderId="0" xfId="53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1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8" fillId="0" borderId="0" xfId="53" applyFont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0" fontId="1" fillId="0" borderId="0" xfId="53" applyFont="1" applyAlignment="1">
      <alignment horizontal="right" vertical="center" wrapText="1"/>
      <protection/>
    </xf>
    <xf numFmtId="2" fontId="11" fillId="0" borderId="10" xfId="53" applyNumberFormat="1" applyFont="1" applyBorder="1" applyAlignment="1">
      <alignment horizontal="center" vertical="center" wrapText="1"/>
      <protection/>
    </xf>
    <xf numFmtId="2" fontId="2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1" xfId="5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5" fillId="0" borderId="11" xfId="53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2" fontId="11" fillId="0" borderId="0" xfId="53" applyNumberFormat="1" applyFont="1" applyAlignment="1">
      <alignment horizontal="center" vertical="center" wrapText="1"/>
      <protection/>
    </xf>
    <xf numFmtId="2" fontId="11" fillId="0" borderId="0" xfId="53" applyNumberFormat="1" applyFont="1" applyBorder="1" applyAlignment="1">
      <alignment horizontal="center" vertical="center" wrapText="1"/>
      <protection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2" fontId="11" fillId="24" borderId="10" xfId="53" applyNumberFormat="1" applyFont="1" applyFill="1" applyBorder="1" applyAlignment="1">
      <alignment horizontal="center" vertical="center" wrapText="1"/>
      <protection/>
    </xf>
    <xf numFmtId="172" fontId="11" fillId="0" borderId="10" xfId="53" applyNumberFormat="1" applyFont="1" applyBorder="1" applyAlignment="1">
      <alignment horizontal="center" vertical="center" wrapText="1"/>
      <protection/>
    </xf>
    <xf numFmtId="172" fontId="21" fillId="0" borderId="0" xfId="0" applyNumberFormat="1" applyFont="1" applyAlignment="1">
      <alignment horizontal="center" vertical="center" wrapText="1"/>
    </xf>
    <xf numFmtId="172" fontId="20" fillId="0" borderId="0" xfId="53" applyNumberFormat="1" applyFont="1" applyAlignment="1">
      <alignment horizontal="center" vertical="center" wrapText="1"/>
      <protection/>
    </xf>
    <xf numFmtId="172" fontId="11" fillId="0" borderId="0" xfId="53" applyNumberFormat="1" applyFont="1" applyBorder="1" applyAlignment="1">
      <alignment horizontal="center" vertical="center" wrapText="1"/>
      <protection/>
    </xf>
    <xf numFmtId="172" fontId="20" fillId="0" borderId="10" xfId="53" applyNumberFormat="1" applyFont="1" applyFill="1" applyBorder="1" applyAlignment="1">
      <alignment horizontal="center" vertical="center" wrapText="1"/>
      <protection/>
    </xf>
    <xf numFmtId="172" fontId="20" fillId="0" borderId="0" xfId="53" applyNumberFormat="1" applyFont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4" fillId="24" borderId="10" xfId="53" applyFont="1" applyFill="1" applyBorder="1" applyAlignment="1">
      <alignment horizontal="center" vertical="center"/>
      <protection/>
    </xf>
    <xf numFmtId="0" fontId="17" fillId="24" borderId="10" xfId="53" applyFont="1" applyFill="1" applyBorder="1" applyAlignment="1">
      <alignment horizontal="center" vertical="center"/>
      <protection/>
    </xf>
    <xf numFmtId="1" fontId="15" fillId="0" borderId="11" xfId="53" applyNumberFormat="1" applyFont="1" applyBorder="1" applyAlignment="1">
      <alignment horizontal="center" vertical="center" wrapText="1"/>
      <protection/>
    </xf>
    <xf numFmtId="1" fontId="11" fillId="0" borderId="10" xfId="53" applyNumberFormat="1" applyFont="1" applyBorder="1" applyAlignment="1">
      <alignment horizontal="center" vertical="center" wrapText="1"/>
      <protection/>
    </xf>
    <xf numFmtId="1" fontId="2" fillId="0" borderId="0" xfId="53" applyNumberFormat="1" applyFont="1" applyBorder="1" applyAlignment="1">
      <alignment vertical="center" wrapText="1"/>
      <protection/>
    </xf>
    <xf numFmtId="1" fontId="12" fillId="0" borderId="0" xfId="0" applyNumberFormat="1" applyFont="1" applyAlignment="1">
      <alignment vertical="center" wrapText="1"/>
    </xf>
    <xf numFmtId="0" fontId="7" fillId="0" borderId="11" xfId="53" applyFont="1" applyBorder="1" applyAlignment="1">
      <alignment vertical="center" wrapText="1"/>
      <protection/>
    </xf>
    <xf numFmtId="1" fontId="11" fillId="0" borderId="11" xfId="53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4" fillId="24" borderId="10" xfId="53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2" fillId="25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72" fontId="29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172" fontId="20" fillId="0" borderId="10" xfId="53" applyNumberFormat="1" applyFont="1" applyFill="1" applyBorder="1" applyAlignment="1">
      <alignment horizontal="center" vertical="center" wrapText="1"/>
      <protection/>
    </xf>
    <xf numFmtId="0" fontId="15" fillId="25" borderId="11" xfId="53" applyFont="1" applyFill="1" applyBorder="1" applyAlignment="1">
      <alignment vertical="center" wrapText="1"/>
      <protection/>
    </xf>
    <xf numFmtId="0" fontId="15" fillId="25" borderId="11" xfId="53" applyFont="1" applyFill="1" applyBorder="1" applyAlignment="1">
      <alignment horizontal="center" vertical="center" wrapText="1"/>
      <protection/>
    </xf>
    <xf numFmtId="2" fontId="11" fillId="25" borderId="10" xfId="53" applyNumberFormat="1" applyFont="1" applyFill="1" applyBorder="1" applyAlignment="1">
      <alignment horizontal="center" vertical="center" wrapText="1"/>
      <protection/>
    </xf>
    <xf numFmtId="0" fontId="11" fillId="25" borderId="10" xfId="53" applyFont="1" applyFill="1" applyBorder="1" applyAlignment="1">
      <alignment horizontal="center" vertical="center"/>
      <protection/>
    </xf>
    <xf numFmtId="172" fontId="11" fillId="25" borderId="10" xfId="53" applyNumberFormat="1" applyFont="1" applyFill="1" applyBorder="1" applyAlignment="1">
      <alignment horizontal="center" vertical="center" wrapText="1"/>
      <protection/>
    </xf>
    <xf numFmtId="0" fontId="15" fillId="25" borderId="10" xfId="53" applyFont="1" applyFill="1" applyBorder="1" applyAlignment="1">
      <alignment horizontal="center" vertical="center"/>
      <protection/>
    </xf>
    <xf numFmtId="0" fontId="15" fillId="25" borderId="13" xfId="53" applyFont="1" applyFill="1" applyBorder="1" applyAlignment="1">
      <alignment horizontal="center" vertical="center" wrapText="1"/>
      <protection/>
    </xf>
    <xf numFmtId="172" fontId="11" fillId="25" borderId="13" xfId="53" applyNumberFormat="1" applyFont="1" applyFill="1" applyBorder="1" applyAlignment="1">
      <alignment horizontal="center" vertical="center" wrapText="1"/>
      <protection/>
    </xf>
    <xf numFmtId="2" fontId="11" fillId="25" borderId="13" xfId="53" applyNumberFormat="1" applyFont="1" applyFill="1" applyBorder="1" applyAlignment="1">
      <alignment horizontal="center" vertical="center" wrapText="1"/>
      <protection/>
    </xf>
    <xf numFmtId="0" fontId="11" fillId="25" borderId="13" xfId="53" applyFont="1" applyFill="1" applyBorder="1" applyAlignment="1">
      <alignment horizontal="center" vertical="center"/>
      <protection/>
    </xf>
    <xf numFmtId="0" fontId="16" fillId="25" borderId="10" xfId="53" applyFont="1" applyFill="1" applyBorder="1" applyAlignment="1">
      <alignment horizontal="center" vertical="center"/>
      <protection/>
    </xf>
    <xf numFmtId="0" fontId="15" fillId="24" borderId="11" xfId="53" applyFont="1" applyFill="1" applyBorder="1" applyAlignment="1">
      <alignment horizontal="center" vertical="center" wrapText="1"/>
      <protection/>
    </xf>
    <xf numFmtId="172" fontId="11" fillId="24" borderId="10" xfId="53" applyNumberFormat="1" applyFont="1" applyFill="1" applyBorder="1" applyAlignment="1">
      <alignment horizontal="center" vertical="center" wrapText="1"/>
      <protection/>
    </xf>
    <xf numFmtId="0" fontId="15" fillId="24" borderId="10" xfId="53" applyFont="1" applyFill="1" applyBorder="1" applyAlignment="1">
      <alignment horizontal="center" vertical="center" wrapText="1"/>
      <protection/>
    </xf>
    <xf numFmtId="174" fontId="11" fillId="0" borderId="10" xfId="53" applyNumberFormat="1" applyFont="1" applyBorder="1" applyAlignment="1">
      <alignment horizontal="center" vertical="center" wrapText="1"/>
      <protection/>
    </xf>
    <xf numFmtId="174" fontId="20" fillId="0" borderId="10" xfId="53" applyNumberFormat="1" applyFont="1" applyFill="1" applyBorder="1" applyAlignment="1">
      <alignment horizontal="center" vertical="center" wrapText="1"/>
      <protection/>
    </xf>
    <xf numFmtId="174" fontId="11" fillId="25" borderId="10" xfId="53" applyNumberFormat="1" applyFont="1" applyFill="1" applyBorder="1" applyAlignment="1">
      <alignment horizontal="center" vertical="center" wrapText="1"/>
      <protection/>
    </xf>
    <xf numFmtId="174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172" fontId="11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11" fillId="25" borderId="10" xfId="5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0" xfId="52" applyFont="1" applyFill="1">
      <alignment/>
      <protection/>
    </xf>
    <xf numFmtId="0" fontId="0" fillId="0" borderId="0" xfId="52">
      <alignment/>
      <protection/>
    </xf>
    <xf numFmtId="0" fontId="0" fillId="24" borderId="0" xfId="52" applyFont="1" applyFill="1">
      <alignment/>
      <protection/>
    </xf>
    <xf numFmtId="0" fontId="18" fillId="24" borderId="0" xfId="52" applyFont="1" applyFill="1" applyAlignment="1">
      <alignment horizontal="center" vertical="center" wrapText="1"/>
      <protection/>
    </xf>
    <xf numFmtId="0" fontId="18" fillId="0" borderId="0" xfId="52" applyFont="1" applyFill="1">
      <alignment/>
      <protection/>
    </xf>
    <xf numFmtId="0" fontId="18" fillId="24" borderId="0" xfId="52" applyFont="1" applyFill="1" applyAlignment="1">
      <alignment horizontal="right" vertical="center" wrapText="1"/>
      <protection/>
    </xf>
    <xf numFmtId="0" fontId="2" fillId="24" borderId="0" xfId="53" applyFont="1" applyFill="1" applyBorder="1" applyAlignment="1">
      <alignment horizontal="center"/>
      <protection/>
    </xf>
    <xf numFmtId="0" fontId="2" fillId="24" borderId="0" xfId="53" applyFont="1" applyFill="1" applyBorder="1" applyAlignment="1">
      <alignment horizontal="center" vertical="center" wrapText="1"/>
      <protection/>
    </xf>
    <xf numFmtId="172" fontId="11" fillId="24" borderId="0" xfId="53" applyNumberFormat="1" applyFont="1" applyFill="1" applyBorder="1" applyAlignment="1">
      <alignment horizontal="center" vertical="center" wrapText="1"/>
      <protection/>
    </xf>
    <xf numFmtId="2" fontId="11" fillId="24" borderId="0" xfId="53" applyNumberFormat="1" applyFont="1" applyFill="1" applyBorder="1" applyAlignment="1">
      <alignment horizontal="center" vertical="center" wrapText="1"/>
      <protection/>
    </xf>
    <xf numFmtId="2" fontId="11" fillId="24" borderId="0" xfId="53" applyNumberFormat="1" applyFont="1" applyFill="1" applyBorder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11" fillId="24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1" fillId="0" borderId="0" xfId="53" applyFont="1" applyFill="1" applyBorder="1" applyAlignment="1">
      <alignment vertical="center" wrapText="1"/>
      <protection/>
    </xf>
    <xf numFmtId="0" fontId="15" fillId="0" borderId="0" xfId="53" applyFont="1" applyFill="1" applyBorder="1">
      <alignment/>
      <protection/>
    </xf>
    <xf numFmtId="0" fontId="14" fillId="0" borderId="0" xfId="53" applyFont="1" applyFill="1" applyBorder="1">
      <alignment/>
      <protection/>
    </xf>
    <xf numFmtId="2" fontId="11" fillId="0" borderId="13" xfId="53" applyNumberFormat="1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vertical="center" wrapText="1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27" fillId="0" borderId="0" xfId="53" applyFont="1" applyFill="1" applyBorder="1">
      <alignment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172" fontId="11" fillId="0" borderId="13" xfId="53" applyNumberFormat="1" applyFont="1" applyFill="1" applyBorder="1" applyAlignment="1">
      <alignment horizontal="center" vertical="center" wrapText="1"/>
      <protection/>
    </xf>
    <xf numFmtId="0" fontId="14" fillId="0" borderId="0" xfId="53" applyFont="1" applyFill="1">
      <alignment/>
      <protection/>
    </xf>
    <xf numFmtId="0" fontId="9" fillId="24" borderId="0" xfId="52" applyFont="1" applyFill="1">
      <alignment/>
      <protection/>
    </xf>
    <xf numFmtId="0" fontId="9" fillId="24" borderId="0" xfId="52" applyFont="1" applyFill="1" applyAlignment="1">
      <alignment vertical="center" wrapText="1"/>
      <protection/>
    </xf>
    <xf numFmtId="0" fontId="55" fillId="24" borderId="0" xfId="52" applyFont="1" applyFill="1" applyAlignment="1">
      <alignment horizontal="right"/>
      <protection/>
    </xf>
    <xf numFmtId="0" fontId="12" fillId="24" borderId="0" xfId="52" applyFont="1" applyFill="1">
      <alignment/>
      <protection/>
    </xf>
    <xf numFmtId="2" fontId="22" fillId="24" borderId="14" xfId="52" applyNumberFormat="1" applyFont="1" applyFill="1" applyBorder="1" applyAlignment="1">
      <alignment/>
      <protection/>
    </xf>
    <xf numFmtId="2" fontId="22" fillId="24" borderId="14" xfId="52" applyNumberFormat="1" applyFont="1" applyFill="1" applyBorder="1" applyAlignment="1">
      <alignment horizontal="right"/>
      <protection/>
    </xf>
    <xf numFmtId="0" fontId="0" fillId="24" borderId="0" xfId="52" applyFill="1" applyBorder="1" applyAlignment="1">
      <alignment horizontal="center" vertical="center" wrapText="1"/>
      <protection/>
    </xf>
    <xf numFmtId="2" fontId="22" fillId="24" borderId="0" xfId="52" applyNumberFormat="1" applyFont="1" applyFill="1" applyBorder="1" applyAlignment="1">
      <alignment/>
      <protection/>
    </xf>
    <xf numFmtId="2" fontId="22" fillId="24" borderId="0" xfId="52" applyNumberFormat="1" applyFont="1" applyFill="1" applyBorder="1" applyAlignment="1">
      <alignment horizontal="right"/>
      <protection/>
    </xf>
    <xf numFmtId="0" fontId="0" fillId="24" borderId="0" xfId="52" applyFill="1" applyAlignment="1">
      <alignment/>
      <protection/>
    </xf>
    <xf numFmtId="0" fontId="5" fillId="24" borderId="11" xfId="53" applyFont="1" applyFill="1" applyBorder="1" applyAlignment="1">
      <alignment vertical="center" wrapText="1"/>
      <protection/>
    </xf>
    <xf numFmtId="0" fontId="1" fillId="0" borderId="0" xfId="53" applyFill="1" applyBorder="1">
      <alignment/>
      <protection/>
    </xf>
    <xf numFmtId="0" fontId="10" fillId="24" borderId="11" xfId="53" applyFont="1" applyFill="1" applyBorder="1" applyAlignment="1">
      <alignment horizontal="center" vertical="center" wrapText="1"/>
      <protection/>
    </xf>
    <xf numFmtId="172" fontId="10" fillId="24" borderId="10" xfId="53" applyNumberFormat="1" applyFont="1" applyFill="1" applyBorder="1" applyAlignment="1">
      <alignment horizontal="center" vertical="center" wrapText="1"/>
      <protection/>
    </xf>
    <xf numFmtId="2" fontId="10" fillId="24" borderId="1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center" wrapText="1"/>
    </xf>
    <xf numFmtId="0" fontId="4" fillId="24" borderId="10" xfId="53" applyFont="1" applyFill="1" applyBorder="1" applyAlignment="1">
      <alignment horizontal="left"/>
      <protection/>
    </xf>
    <xf numFmtId="0" fontId="16" fillId="24" borderId="10" xfId="53" applyFont="1" applyFill="1" applyBorder="1" applyAlignment="1">
      <alignment horizontal="center" vertical="center"/>
      <protection/>
    </xf>
    <xf numFmtId="0" fontId="17" fillId="24" borderId="10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2" fontId="56" fillId="0" borderId="10" xfId="53" applyNumberFormat="1" applyFont="1" applyFill="1" applyBorder="1" applyAlignment="1">
      <alignment horizontal="center" vertical="center" wrapText="1"/>
      <protection/>
    </xf>
    <xf numFmtId="0" fontId="10" fillId="24" borderId="10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10" fillId="0" borderId="11" xfId="53" applyFont="1" applyFill="1" applyBorder="1" applyAlignment="1">
      <alignment horizontal="left" vertical="center" wrapText="1"/>
      <protection/>
    </xf>
    <xf numFmtId="0" fontId="14" fillId="0" borderId="11" xfId="53" applyFont="1" applyFill="1" applyBorder="1" applyAlignment="1">
      <alignment horizontal="left" vertical="center" wrapText="1"/>
      <protection/>
    </xf>
    <xf numFmtId="172" fontId="20" fillId="0" borderId="10" xfId="53" applyNumberFormat="1" applyFont="1" applyFill="1" applyBorder="1" applyAlignment="1">
      <alignment horizontal="left" vertical="center" wrapText="1"/>
      <protection/>
    </xf>
    <xf numFmtId="2" fontId="11" fillId="0" borderId="10" xfId="53" applyNumberFormat="1" applyFont="1" applyFill="1" applyBorder="1" applyAlignment="1">
      <alignment horizontal="left" vertical="center" wrapText="1"/>
      <protection/>
    </xf>
    <xf numFmtId="174" fontId="11" fillId="0" borderId="10" xfId="53" applyNumberFormat="1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0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2" fontId="15" fillId="0" borderId="10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2" fontId="23" fillId="0" borderId="10" xfId="53" applyNumberFormat="1" applyFont="1" applyFill="1" applyBorder="1" applyAlignment="1">
      <alignment horizontal="center" vertical="center" wrapText="1"/>
      <protection/>
    </xf>
    <xf numFmtId="174" fontId="23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vertical="center"/>
      <protection/>
    </xf>
    <xf numFmtId="2" fontId="5" fillId="0" borderId="10" xfId="53" applyNumberFormat="1" applyFont="1" applyFill="1" applyBorder="1" applyAlignment="1">
      <alignment horizontal="center" vertical="center"/>
      <protection/>
    </xf>
    <xf numFmtId="0" fontId="5" fillId="25" borderId="10" xfId="53" applyFont="1" applyFill="1" applyBorder="1" applyAlignment="1">
      <alignment horizontal="center" vertical="center"/>
      <protection/>
    </xf>
    <xf numFmtId="0" fontId="1" fillId="25" borderId="10" xfId="53" applyFont="1" applyFill="1" applyBorder="1" applyAlignment="1">
      <alignment horizontal="center" vertical="center"/>
      <protection/>
    </xf>
    <xf numFmtId="0" fontId="15" fillId="25" borderId="10" xfId="53" applyFont="1" applyFill="1" applyBorder="1" applyAlignment="1">
      <alignment horizontal="center" vertical="center" wrapText="1"/>
      <protection/>
    </xf>
    <xf numFmtId="49" fontId="15" fillId="25" borderId="10" xfId="53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17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4" fontId="11" fillId="0" borderId="0" xfId="53" applyNumberFormat="1" applyFont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Alignment="1">
      <alignment vertical="center"/>
      <protection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53" applyFont="1" applyBorder="1" applyAlignment="1">
      <alignment horizontal="center" vertical="center"/>
      <protection/>
    </xf>
    <xf numFmtId="174" fontId="11" fillId="0" borderId="0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4" fontId="11" fillId="0" borderId="10" xfId="53" applyNumberFormat="1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0" fontId="1" fillId="0" borderId="0" xfId="53" applyBorder="1" applyAlignment="1">
      <alignment vertical="center"/>
      <protection/>
    </xf>
    <xf numFmtId="0" fontId="13" fillId="0" borderId="0" xfId="53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4" fillId="0" borderId="0" xfId="53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5" fillId="0" borderId="0" xfId="53" applyFont="1" applyFill="1" applyBorder="1" applyAlignment="1">
      <alignment vertical="center"/>
      <protection/>
    </xf>
    <xf numFmtId="0" fontId="14" fillId="0" borderId="0" xfId="53" applyFont="1" applyFill="1" applyBorder="1" applyAlignment="1">
      <alignment vertical="center"/>
      <protection/>
    </xf>
    <xf numFmtId="0" fontId="27" fillId="0" borderId="0" xfId="53" applyFont="1" applyFill="1" applyBorder="1" applyAlignment="1">
      <alignment vertical="center"/>
      <protection/>
    </xf>
    <xf numFmtId="0" fontId="1" fillId="0" borderId="0" xfId="53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4" fillId="0" borderId="0" xfId="53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4" fillId="0" borderId="0" xfId="53" applyFont="1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14" fillId="0" borderId="0" xfId="53" applyFont="1" applyFill="1" applyAlignment="1">
      <alignment vertical="center"/>
      <protection/>
    </xf>
    <xf numFmtId="0" fontId="20" fillId="0" borderId="0" xfId="53" applyFont="1" applyFill="1" applyBorder="1" applyAlignment="1">
      <alignment horizontal="left" vertical="center"/>
      <protection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2" fontId="7" fillId="24" borderId="10" xfId="53" applyNumberFormat="1" applyFont="1" applyFill="1" applyBorder="1" applyAlignment="1">
      <alignment horizontal="center" vertical="center"/>
      <protection/>
    </xf>
    <xf numFmtId="173" fontId="7" fillId="24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left" vertical="center"/>
      <protection/>
    </xf>
    <xf numFmtId="174" fontId="7" fillId="0" borderId="0" xfId="53" applyNumberFormat="1" applyFont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174" fontId="7" fillId="24" borderId="10" xfId="53" applyNumberFormat="1" applyFont="1" applyFill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2" fontId="12" fillId="0" borderId="0" xfId="0" applyNumberFormat="1" applyFont="1" applyAlignment="1">
      <alignment vertical="center"/>
    </xf>
    <xf numFmtId="0" fontId="7" fillId="0" borderId="0" xfId="53" applyFont="1" applyBorder="1" applyAlignment="1">
      <alignment horizontal="left" vertical="center"/>
      <protection/>
    </xf>
    <xf numFmtId="174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15" xfId="0" applyFont="1" applyBorder="1" applyAlignment="1">
      <alignment vertical="center"/>
    </xf>
    <xf numFmtId="2" fontId="23" fillId="24" borderId="10" xfId="53" applyNumberFormat="1" applyFont="1" applyFill="1" applyBorder="1" applyAlignment="1">
      <alignment horizontal="center" vertical="center"/>
      <protection/>
    </xf>
    <xf numFmtId="173" fontId="57" fillId="24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6" fillId="0" borderId="17" xfId="53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left" vertical="center" wrapText="1"/>
    </xf>
    <xf numFmtId="49" fontId="32" fillId="0" borderId="18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53" applyFont="1" applyAlignment="1">
      <alignment horizontal="left" vertical="center" wrapText="1"/>
      <protection/>
    </xf>
    <xf numFmtId="0" fontId="28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left" vertical="center" wrapText="1"/>
    </xf>
    <xf numFmtId="1" fontId="0" fillId="0" borderId="24" xfId="0" applyNumberFormat="1" applyFont="1" applyBorder="1" applyAlignment="1">
      <alignment horizontal="left" vertical="center" wrapText="1"/>
    </xf>
    <xf numFmtId="1" fontId="0" fillId="0" borderId="25" xfId="0" applyNumberFormat="1" applyFont="1" applyBorder="1" applyAlignment="1">
      <alignment horizontal="left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18" fillId="24" borderId="0" xfId="52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horizontal="right"/>
      <protection/>
    </xf>
    <xf numFmtId="0" fontId="0" fillId="24" borderId="14" xfId="52" applyFill="1" applyBorder="1" applyAlignment="1">
      <alignment horizontal="center" vertical="center" wrapText="1"/>
      <protection/>
    </xf>
    <xf numFmtId="0" fontId="12" fillId="24" borderId="0" xfId="52" applyFont="1" applyFill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42.375" style="5" customWidth="1"/>
    <col min="2" max="2" width="9.125" style="15" customWidth="1"/>
    <col min="3" max="3" width="8.125" style="24" customWidth="1"/>
    <col min="4" max="4" width="11.125" style="12" customWidth="1"/>
    <col min="5" max="5" width="10.25390625" style="152" customWidth="1"/>
    <col min="6" max="6" width="9.25390625" style="153" customWidth="1"/>
    <col min="7" max="7" width="14.75390625" style="201" customWidth="1"/>
    <col min="8" max="8" width="12.125" style="155" bestFit="1" customWidth="1"/>
    <col min="9" max="14" width="9.125" style="155" customWidth="1"/>
    <col min="15" max="15" width="10.00390625" style="155" bestFit="1" customWidth="1"/>
    <col min="16" max="16384" width="9.125" style="155" customWidth="1"/>
  </cols>
  <sheetData>
    <row r="1" spans="1:7" s="151" customFormat="1" ht="42.75" customHeight="1" thickBot="1">
      <c r="A1" s="225" t="s">
        <v>98</v>
      </c>
      <c r="B1" s="226"/>
      <c r="C1" s="226"/>
      <c r="D1" s="226"/>
      <c r="E1" s="226"/>
      <c r="F1" s="226"/>
      <c r="G1" s="226"/>
    </row>
    <row r="2" ht="18" customHeight="1">
      <c r="G2" s="154"/>
    </row>
    <row r="3" spans="1:7" s="156" customFormat="1" ht="15.75">
      <c r="A3" s="227" t="s">
        <v>20</v>
      </c>
      <c r="B3" s="227"/>
      <c r="C3" s="227"/>
      <c r="D3" s="227"/>
      <c r="E3" s="227"/>
      <c r="F3" s="227"/>
      <c r="G3" s="227"/>
    </row>
    <row r="4" spans="1:7" s="156" customFormat="1" ht="15.75">
      <c r="A4" s="227" t="s">
        <v>65</v>
      </c>
      <c r="B4" s="227"/>
      <c r="C4" s="227"/>
      <c r="D4" s="227"/>
      <c r="E4" s="227"/>
      <c r="F4" s="227"/>
      <c r="G4" s="227"/>
    </row>
    <row r="5" spans="1:7" s="156" customFormat="1" ht="18">
      <c r="A5" s="46" t="s">
        <v>43</v>
      </c>
      <c r="B5" s="229" t="s">
        <v>60</v>
      </c>
      <c r="C5" s="229"/>
      <c r="D5" s="229"/>
      <c r="E5" s="229"/>
      <c r="F5" s="41"/>
      <c r="G5" s="41"/>
    </row>
    <row r="6" spans="1:7" s="156" customFormat="1" ht="15.75">
      <c r="A6" s="227" t="s">
        <v>97</v>
      </c>
      <c r="B6" s="227"/>
      <c r="C6" s="227"/>
      <c r="D6" s="227"/>
      <c r="E6" s="227"/>
      <c r="F6" s="227"/>
      <c r="G6" s="227"/>
    </row>
    <row r="7" spans="1:8" s="161" customFormat="1" ht="12.75" customHeight="1">
      <c r="A7" s="10"/>
      <c r="B7" s="10"/>
      <c r="C7" s="25"/>
      <c r="D7" s="19"/>
      <c r="E7" s="157"/>
      <c r="F7" s="158"/>
      <c r="G7" s="159"/>
      <c r="H7" s="160"/>
    </row>
    <row r="8" spans="1:8" s="162" customFormat="1" ht="27.75" customHeight="1">
      <c r="A8" s="228" t="s">
        <v>25</v>
      </c>
      <c r="B8" s="228"/>
      <c r="C8" s="228"/>
      <c r="D8" s="228"/>
      <c r="E8" s="228"/>
      <c r="F8" s="228"/>
      <c r="G8" s="228"/>
      <c r="H8" s="8"/>
    </row>
    <row r="9" spans="1:8" s="167" customFormat="1" ht="15" customHeight="1">
      <c r="A9" s="163"/>
      <c r="B9" s="16"/>
      <c r="C9" s="26"/>
      <c r="D9" s="20"/>
      <c r="E9" s="164"/>
      <c r="F9" s="165"/>
      <c r="G9" s="163"/>
      <c r="H9" s="166"/>
    </row>
    <row r="10" spans="1:8" s="2" customFormat="1" ht="70.5" customHeight="1">
      <c r="A10" s="6" t="s">
        <v>1</v>
      </c>
      <c r="B10" s="7" t="s">
        <v>26</v>
      </c>
      <c r="C10" s="23" t="s">
        <v>27</v>
      </c>
      <c r="D10" s="11" t="s">
        <v>22</v>
      </c>
      <c r="E10" s="63" t="s">
        <v>61</v>
      </c>
      <c r="F10" s="6" t="s">
        <v>38</v>
      </c>
      <c r="G10" s="6" t="s">
        <v>2</v>
      </c>
      <c r="H10" s="1"/>
    </row>
    <row r="11" spans="1:8" s="36" customFormat="1" ht="14.25" customHeight="1">
      <c r="A11" s="38">
        <v>1</v>
      </c>
      <c r="B11" s="33">
        <v>2</v>
      </c>
      <c r="C11" s="34">
        <v>3</v>
      </c>
      <c r="D11" s="34">
        <v>4</v>
      </c>
      <c r="E11" s="67">
        <v>5</v>
      </c>
      <c r="F11" s="34">
        <v>6</v>
      </c>
      <c r="G11" s="34">
        <v>7</v>
      </c>
      <c r="H11" s="35"/>
    </row>
    <row r="12" spans="1:8" ht="13.5" customHeight="1">
      <c r="A12" s="132" t="s">
        <v>10</v>
      </c>
      <c r="B12" s="30"/>
      <c r="C12" s="48"/>
      <c r="D12" s="21"/>
      <c r="E12" s="168"/>
      <c r="F12" s="169"/>
      <c r="G12" s="170"/>
      <c r="H12" s="171"/>
    </row>
    <row r="13" spans="1:8" ht="12.75" customHeight="1">
      <c r="A13" s="133" t="s">
        <v>13</v>
      </c>
      <c r="B13" s="30"/>
      <c r="C13" s="48"/>
      <c r="D13" s="21"/>
      <c r="E13" s="168"/>
      <c r="F13" s="169"/>
      <c r="G13" s="170"/>
      <c r="H13" s="171"/>
    </row>
    <row r="14" spans="1:8" s="173" customFormat="1" ht="12.75" customHeight="1">
      <c r="A14" s="69" t="s">
        <v>28</v>
      </c>
      <c r="B14" s="70" t="s">
        <v>7</v>
      </c>
      <c r="C14" s="68">
        <f>0.2*6</f>
        <v>1.2000000000000002</v>
      </c>
      <c r="D14" s="21"/>
      <c r="E14" s="66"/>
      <c r="F14" s="71" t="s">
        <v>46</v>
      </c>
      <c r="G14" s="29"/>
      <c r="H14" s="172"/>
    </row>
    <row r="15" spans="1:8" s="175" customFormat="1" ht="16.5" customHeight="1">
      <c r="A15" s="69" t="s">
        <v>8</v>
      </c>
      <c r="B15" s="70" t="s">
        <v>9</v>
      </c>
      <c r="C15" s="68">
        <f>12+12+14+15*3</f>
        <v>83</v>
      </c>
      <c r="D15" s="21">
        <v>0.35</v>
      </c>
      <c r="E15" s="66">
        <f aca="true" t="shared" si="0" ref="E15:E42">C15*D15</f>
        <v>29.049999999999997</v>
      </c>
      <c r="F15" s="71" t="s">
        <v>44</v>
      </c>
      <c r="G15" s="72"/>
      <c r="H15" s="174"/>
    </row>
    <row r="16" spans="1:8" s="175" customFormat="1" ht="12.75">
      <c r="A16" s="133" t="s">
        <v>11</v>
      </c>
      <c r="B16" s="14"/>
      <c r="C16" s="27"/>
      <c r="D16" s="21"/>
      <c r="E16" s="66"/>
      <c r="F16" s="71"/>
      <c r="G16" s="72"/>
      <c r="H16" s="176"/>
    </row>
    <row r="17" spans="1:8" s="175" customFormat="1" ht="12.75" customHeight="1">
      <c r="A17" s="69" t="s">
        <v>37</v>
      </c>
      <c r="B17" s="70" t="s">
        <v>3</v>
      </c>
      <c r="C17" s="68">
        <v>9</v>
      </c>
      <c r="D17" s="21">
        <v>15</v>
      </c>
      <c r="E17" s="66">
        <f t="shared" si="0"/>
        <v>135</v>
      </c>
      <c r="F17" s="71" t="s">
        <v>44</v>
      </c>
      <c r="G17" s="72"/>
      <c r="H17" s="174"/>
    </row>
    <row r="18" spans="1:8" s="175" customFormat="1" ht="15" customHeight="1">
      <c r="A18" s="69" t="s">
        <v>29</v>
      </c>
      <c r="B18" s="70" t="s">
        <v>3</v>
      </c>
      <c r="C18" s="68">
        <v>2</v>
      </c>
      <c r="D18" s="21">
        <v>9</v>
      </c>
      <c r="E18" s="66">
        <f t="shared" si="0"/>
        <v>18</v>
      </c>
      <c r="F18" s="71" t="s">
        <v>44</v>
      </c>
      <c r="G18" s="72" t="s">
        <v>86</v>
      </c>
      <c r="H18" s="177"/>
    </row>
    <row r="19" spans="1:8" s="175" customFormat="1" ht="15" customHeight="1">
      <c r="A19" s="69" t="s">
        <v>87</v>
      </c>
      <c r="B19" s="70" t="s">
        <v>3</v>
      </c>
      <c r="C19" s="68">
        <v>6</v>
      </c>
      <c r="D19" s="21">
        <v>2.4</v>
      </c>
      <c r="E19" s="66">
        <f>C19*D19</f>
        <v>14.399999999999999</v>
      </c>
      <c r="F19" s="71" t="s">
        <v>44</v>
      </c>
      <c r="G19" s="72" t="s">
        <v>86</v>
      </c>
      <c r="H19" s="177"/>
    </row>
    <row r="20" spans="1:8" s="175" customFormat="1" ht="15" customHeight="1">
      <c r="A20" s="69" t="s">
        <v>0</v>
      </c>
      <c r="B20" s="70" t="s">
        <v>6</v>
      </c>
      <c r="C20" s="68">
        <v>150</v>
      </c>
      <c r="D20" s="21">
        <v>0.3</v>
      </c>
      <c r="E20" s="66">
        <f t="shared" si="0"/>
        <v>45</v>
      </c>
      <c r="F20" s="71" t="s">
        <v>44</v>
      </c>
      <c r="G20" s="72"/>
      <c r="H20" s="178"/>
    </row>
    <row r="21" spans="1:8" s="180" customFormat="1" ht="12.75">
      <c r="A21" s="133" t="s">
        <v>12</v>
      </c>
      <c r="B21" s="30"/>
      <c r="C21" s="27"/>
      <c r="D21" s="21"/>
      <c r="E21" s="66"/>
      <c r="F21" s="71"/>
      <c r="G21" s="135"/>
      <c r="H21" s="179"/>
    </row>
    <row r="22" spans="1:8" ht="12.75">
      <c r="A22" s="49" t="s">
        <v>85</v>
      </c>
      <c r="B22" s="50" t="s">
        <v>3</v>
      </c>
      <c r="C22" s="53">
        <v>18</v>
      </c>
      <c r="D22" s="51">
        <v>0.8</v>
      </c>
      <c r="E22" s="65">
        <f>C22*D22</f>
        <v>14.4</v>
      </c>
      <c r="F22" s="73" t="s">
        <v>44</v>
      </c>
      <c r="G22" s="148"/>
      <c r="H22" s="171"/>
    </row>
    <row r="23" spans="1:8" ht="12.75">
      <c r="A23" s="49" t="s">
        <v>88</v>
      </c>
      <c r="B23" s="50" t="s">
        <v>3</v>
      </c>
      <c r="C23" s="53">
        <v>11</v>
      </c>
      <c r="D23" s="51">
        <v>7.5</v>
      </c>
      <c r="E23" s="65">
        <f>C23*D23</f>
        <v>82.5</v>
      </c>
      <c r="F23" s="73" t="s">
        <v>44</v>
      </c>
      <c r="G23" s="148"/>
      <c r="H23" s="171"/>
    </row>
    <row r="24" spans="1:8" s="182" customFormat="1" ht="10.5" customHeight="1">
      <c r="A24" s="49" t="s">
        <v>32</v>
      </c>
      <c r="B24" s="50" t="s">
        <v>6</v>
      </c>
      <c r="C24" s="53">
        <v>92</v>
      </c>
      <c r="D24" s="51">
        <v>1.5</v>
      </c>
      <c r="E24" s="65">
        <f t="shared" si="0"/>
        <v>138</v>
      </c>
      <c r="F24" s="73" t="s">
        <v>44</v>
      </c>
      <c r="G24" s="59"/>
      <c r="H24" s="181"/>
    </row>
    <row r="25" spans="1:8" s="182" customFormat="1" ht="11.25" customHeight="1">
      <c r="A25" s="49" t="s">
        <v>33</v>
      </c>
      <c r="B25" s="50" t="s">
        <v>6</v>
      </c>
      <c r="C25" s="53">
        <v>228</v>
      </c>
      <c r="D25" s="51">
        <v>0.4</v>
      </c>
      <c r="E25" s="65">
        <f t="shared" si="0"/>
        <v>91.2</v>
      </c>
      <c r="F25" s="73" t="s">
        <v>44</v>
      </c>
      <c r="G25" s="59"/>
      <c r="H25" s="183"/>
    </row>
    <row r="26" spans="1:8" s="182" customFormat="1" ht="14.25" customHeight="1">
      <c r="A26" s="49" t="s">
        <v>34</v>
      </c>
      <c r="B26" s="50" t="s">
        <v>3</v>
      </c>
      <c r="C26" s="53">
        <v>17</v>
      </c>
      <c r="D26" s="51">
        <v>3.9</v>
      </c>
      <c r="E26" s="65">
        <f t="shared" si="0"/>
        <v>66.3</v>
      </c>
      <c r="F26" s="73" t="s">
        <v>44</v>
      </c>
      <c r="G26" s="59"/>
      <c r="H26" s="183"/>
    </row>
    <row r="27" spans="1:8" ht="13.5" customHeight="1">
      <c r="A27" s="136" t="s">
        <v>14</v>
      </c>
      <c r="B27" s="30"/>
      <c r="C27" s="48"/>
      <c r="D27" s="21"/>
      <c r="E27" s="66"/>
      <c r="F27" s="95"/>
      <c r="G27" s="135"/>
      <c r="H27" s="184"/>
    </row>
    <row r="28" spans="1:8" ht="15.75" customHeight="1">
      <c r="A28" s="133" t="s">
        <v>15</v>
      </c>
      <c r="B28" s="208"/>
      <c r="C28" s="209"/>
      <c r="D28" s="210"/>
      <c r="E28" s="66"/>
      <c r="F28" s="95"/>
      <c r="G28" s="135"/>
      <c r="H28" s="184"/>
    </row>
    <row r="29" spans="1:8" ht="15.75" customHeight="1">
      <c r="A29" s="49" t="s">
        <v>90</v>
      </c>
      <c r="B29" s="55" t="s">
        <v>6</v>
      </c>
      <c r="C29" s="56">
        <v>92</v>
      </c>
      <c r="D29" s="57">
        <v>0.35</v>
      </c>
      <c r="E29" s="65">
        <f>C29*D29</f>
        <v>32.199999999999996</v>
      </c>
      <c r="F29" s="58" t="s">
        <v>44</v>
      </c>
      <c r="G29" s="148"/>
      <c r="H29" s="184"/>
    </row>
    <row r="30" spans="1:8" s="182" customFormat="1" ht="11.25" customHeight="1">
      <c r="A30" s="49" t="s">
        <v>30</v>
      </c>
      <c r="B30" s="50" t="s">
        <v>3</v>
      </c>
      <c r="C30" s="53">
        <v>2</v>
      </c>
      <c r="D30" s="51">
        <v>5.1</v>
      </c>
      <c r="E30" s="65">
        <f t="shared" si="0"/>
        <v>10.2</v>
      </c>
      <c r="F30" s="52" t="s">
        <v>44</v>
      </c>
      <c r="G30" s="147"/>
      <c r="H30" s="185"/>
    </row>
    <row r="31" spans="1:8" ht="12.75" customHeight="1">
      <c r="A31" s="133" t="s">
        <v>16</v>
      </c>
      <c r="B31" s="14"/>
      <c r="C31" s="48"/>
      <c r="D31" s="21"/>
      <c r="E31" s="66"/>
      <c r="F31" s="95"/>
      <c r="G31" s="137"/>
      <c r="H31" s="184"/>
    </row>
    <row r="32" spans="1:8" s="182" customFormat="1" ht="11.25" customHeight="1">
      <c r="A32" s="49" t="s">
        <v>4</v>
      </c>
      <c r="B32" s="149" t="s">
        <v>6</v>
      </c>
      <c r="C32" s="53">
        <v>1</v>
      </c>
      <c r="D32" s="51">
        <v>1.1</v>
      </c>
      <c r="E32" s="65">
        <f t="shared" si="0"/>
        <v>1.1</v>
      </c>
      <c r="F32" s="52"/>
      <c r="G32" s="147" t="s">
        <v>92</v>
      </c>
      <c r="H32" s="185"/>
    </row>
    <row r="33" spans="1:8" s="182" customFormat="1" ht="12" customHeight="1">
      <c r="A33" s="49" t="s">
        <v>91</v>
      </c>
      <c r="B33" s="55" t="s">
        <v>6</v>
      </c>
      <c r="C33" s="56">
        <v>381</v>
      </c>
      <c r="D33" s="57">
        <v>0.35</v>
      </c>
      <c r="E33" s="65">
        <f t="shared" si="0"/>
        <v>133.35</v>
      </c>
      <c r="F33" s="58" t="s">
        <v>44</v>
      </c>
      <c r="G33" s="59"/>
      <c r="H33" s="185"/>
    </row>
    <row r="34" spans="1:8" s="182" customFormat="1" ht="12" customHeight="1">
      <c r="A34" s="49" t="s">
        <v>17</v>
      </c>
      <c r="B34" s="50" t="s">
        <v>3</v>
      </c>
      <c r="C34" s="53">
        <v>2</v>
      </c>
      <c r="D34" s="51">
        <v>1.3</v>
      </c>
      <c r="E34" s="65">
        <f t="shared" si="0"/>
        <v>2.6</v>
      </c>
      <c r="F34" s="54" t="s">
        <v>44</v>
      </c>
      <c r="G34" s="59"/>
      <c r="H34" s="185"/>
    </row>
    <row r="35" spans="1:8" s="175" customFormat="1" ht="12.75" customHeight="1">
      <c r="A35" s="49" t="s">
        <v>5</v>
      </c>
      <c r="B35" s="50" t="s">
        <v>6</v>
      </c>
      <c r="C35" s="53">
        <v>17</v>
      </c>
      <c r="D35" s="51">
        <v>1.3</v>
      </c>
      <c r="E35" s="65">
        <f t="shared" si="0"/>
        <v>22.1</v>
      </c>
      <c r="F35" s="54" t="s">
        <v>44</v>
      </c>
      <c r="G35" s="150"/>
      <c r="H35" s="186"/>
    </row>
    <row r="36" spans="1:8" s="175" customFormat="1" ht="12.75" customHeight="1">
      <c r="A36" s="49" t="s">
        <v>42</v>
      </c>
      <c r="B36" s="50" t="s">
        <v>3</v>
      </c>
      <c r="C36" s="53">
        <v>2</v>
      </c>
      <c r="D36" s="51">
        <v>1.8</v>
      </c>
      <c r="E36" s="65">
        <f t="shared" si="0"/>
        <v>3.6</v>
      </c>
      <c r="F36" s="54" t="s">
        <v>44</v>
      </c>
      <c r="G36" s="150"/>
      <c r="H36" s="186"/>
    </row>
    <row r="37" spans="1:8" s="182" customFormat="1" ht="19.5" customHeight="1">
      <c r="A37" s="69" t="s">
        <v>31</v>
      </c>
      <c r="B37" s="70" t="s">
        <v>3</v>
      </c>
      <c r="C37" s="68">
        <v>1</v>
      </c>
      <c r="D37" s="21">
        <v>270</v>
      </c>
      <c r="E37" s="66">
        <f t="shared" si="0"/>
        <v>270</v>
      </c>
      <c r="F37" s="72" t="s">
        <v>45</v>
      </c>
      <c r="G37" s="72"/>
      <c r="H37" s="181"/>
    </row>
    <row r="38" spans="1:8" s="182" customFormat="1" ht="26.25" customHeight="1">
      <c r="A38" s="69" t="s">
        <v>35</v>
      </c>
      <c r="B38" s="70" t="s">
        <v>59</v>
      </c>
      <c r="C38" s="68">
        <v>4354.7</v>
      </c>
      <c r="D38" s="21">
        <v>0.018</v>
      </c>
      <c r="E38" s="66">
        <f t="shared" si="0"/>
        <v>78.38459999999999</v>
      </c>
      <c r="F38" s="72" t="s">
        <v>45</v>
      </c>
      <c r="G38" s="72"/>
      <c r="H38" s="181"/>
    </row>
    <row r="39" spans="1:8" s="180" customFormat="1" ht="13.5" customHeight="1">
      <c r="A39" s="136" t="s">
        <v>18</v>
      </c>
      <c r="B39" s="30"/>
      <c r="C39" s="48"/>
      <c r="D39" s="138"/>
      <c r="E39" s="66"/>
      <c r="F39" s="95"/>
      <c r="G39" s="135"/>
      <c r="H39" s="179"/>
    </row>
    <row r="40" spans="1:14" s="188" customFormat="1" ht="12">
      <c r="A40" s="69" t="s">
        <v>52</v>
      </c>
      <c r="B40" s="139" t="s">
        <v>3</v>
      </c>
      <c r="C40" s="68">
        <v>10</v>
      </c>
      <c r="D40" s="21">
        <v>8</v>
      </c>
      <c r="E40" s="66">
        <f t="shared" si="0"/>
        <v>80</v>
      </c>
      <c r="F40" s="96" t="s">
        <v>44</v>
      </c>
      <c r="G40" s="96" t="s">
        <v>57</v>
      </c>
      <c r="H40" s="187"/>
      <c r="M40" s="189"/>
      <c r="N40" s="189"/>
    </row>
    <row r="41" spans="1:14" s="175" customFormat="1" ht="12" customHeight="1">
      <c r="A41" s="69" t="s">
        <v>19</v>
      </c>
      <c r="B41" s="70" t="s">
        <v>7</v>
      </c>
      <c r="C41" s="68">
        <v>208.4</v>
      </c>
      <c r="D41" s="21">
        <v>1.5</v>
      </c>
      <c r="E41" s="66">
        <f t="shared" si="0"/>
        <v>312.6</v>
      </c>
      <c r="F41" s="96" t="s">
        <v>44</v>
      </c>
      <c r="G41" s="72"/>
      <c r="H41" s="176"/>
      <c r="M41" s="190"/>
      <c r="N41" s="190"/>
    </row>
    <row r="42" spans="1:14" s="175" customFormat="1" ht="24.75" customHeight="1">
      <c r="A42" s="69" t="s">
        <v>93</v>
      </c>
      <c r="B42" s="134" t="s">
        <v>3</v>
      </c>
      <c r="C42" s="68">
        <v>1</v>
      </c>
      <c r="D42" s="21">
        <v>38</v>
      </c>
      <c r="E42" s="66">
        <f t="shared" si="0"/>
        <v>38</v>
      </c>
      <c r="F42" s="96" t="s">
        <v>44</v>
      </c>
      <c r="G42" s="72"/>
      <c r="H42" s="176"/>
      <c r="M42" s="190"/>
      <c r="N42" s="190"/>
    </row>
    <row r="43" spans="1:8" s="175" customFormat="1" ht="14.25" customHeight="1">
      <c r="A43" s="69" t="s">
        <v>96</v>
      </c>
      <c r="B43" s="134" t="s">
        <v>3</v>
      </c>
      <c r="C43" s="68">
        <v>6</v>
      </c>
      <c r="D43" s="21">
        <v>1.6</v>
      </c>
      <c r="E43" s="66">
        <f aca="true" t="shared" si="1" ref="E43:E48">C43*D43</f>
        <v>9.600000000000001</v>
      </c>
      <c r="F43" s="96" t="s">
        <v>44</v>
      </c>
      <c r="G43" s="72"/>
      <c r="H43" s="176"/>
    </row>
    <row r="44" spans="1:8" s="175" customFormat="1" ht="15" customHeight="1">
      <c r="A44" s="69" t="s">
        <v>94</v>
      </c>
      <c r="B44" s="134" t="s">
        <v>3</v>
      </c>
      <c r="C44" s="68">
        <v>1</v>
      </c>
      <c r="D44" s="21">
        <v>0.99</v>
      </c>
      <c r="E44" s="66">
        <f t="shared" si="1"/>
        <v>0.99</v>
      </c>
      <c r="F44" s="96" t="s">
        <v>44</v>
      </c>
      <c r="G44" s="140"/>
      <c r="H44" s="176"/>
    </row>
    <row r="45" spans="1:8" s="175" customFormat="1" ht="12" customHeight="1">
      <c r="A45" s="69" t="s">
        <v>95</v>
      </c>
      <c r="B45" s="134" t="s">
        <v>3</v>
      </c>
      <c r="C45" s="68">
        <v>1</v>
      </c>
      <c r="D45" s="21">
        <v>6.1</v>
      </c>
      <c r="E45" s="66">
        <f t="shared" si="1"/>
        <v>6.1</v>
      </c>
      <c r="F45" s="96" t="s">
        <v>44</v>
      </c>
      <c r="G45" s="140"/>
      <c r="H45" s="177"/>
    </row>
    <row r="46" spans="1:8" s="175" customFormat="1" ht="12" customHeight="1">
      <c r="A46" s="69" t="s">
        <v>89</v>
      </c>
      <c r="B46" s="70" t="s">
        <v>6</v>
      </c>
      <c r="C46" s="68">
        <v>20</v>
      </c>
      <c r="D46" s="21"/>
      <c r="E46" s="66">
        <f t="shared" si="1"/>
        <v>0</v>
      </c>
      <c r="F46" s="96" t="s">
        <v>44</v>
      </c>
      <c r="G46" s="140"/>
      <c r="H46" s="177"/>
    </row>
    <row r="47" spans="1:8" s="175" customFormat="1" ht="12" customHeight="1">
      <c r="A47" s="69" t="s">
        <v>53</v>
      </c>
      <c r="B47" s="70" t="s">
        <v>54</v>
      </c>
      <c r="C47" s="68">
        <v>7</v>
      </c>
      <c r="D47" s="21">
        <v>0.2</v>
      </c>
      <c r="E47" s="66">
        <f t="shared" si="1"/>
        <v>1.4000000000000001</v>
      </c>
      <c r="F47" s="96" t="s">
        <v>44</v>
      </c>
      <c r="G47" s="140"/>
      <c r="H47" s="176"/>
    </row>
    <row r="48" spans="1:8" s="175" customFormat="1" ht="12" customHeight="1">
      <c r="A48" s="69" t="s">
        <v>55</v>
      </c>
      <c r="B48" s="70" t="s">
        <v>54</v>
      </c>
      <c r="C48" s="68">
        <v>7</v>
      </c>
      <c r="D48" s="21">
        <v>1.3</v>
      </c>
      <c r="E48" s="66">
        <f t="shared" si="1"/>
        <v>9.1</v>
      </c>
      <c r="F48" s="96" t="s">
        <v>44</v>
      </c>
      <c r="G48" s="140"/>
      <c r="H48" s="176"/>
    </row>
    <row r="49" spans="1:8" s="175" customFormat="1" ht="12" customHeight="1">
      <c r="A49" s="133" t="s">
        <v>56</v>
      </c>
      <c r="B49" s="14"/>
      <c r="C49" s="48"/>
      <c r="D49" s="21" t="s">
        <v>51</v>
      </c>
      <c r="E49" s="64"/>
      <c r="F49" s="95"/>
      <c r="G49" s="140"/>
      <c r="H49" s="176"/>
    </row>
    <row r="50" spans="1:8" s="175" customFormat="1" ht="12" customHeight="1">
      <c r="A50" s="133"/>
      <c r="B50" s="14"/>
      <c r="C50" s="48"/>
      <c r="D50" s="21"/>
      <c r="E50" s="64"/>
      <c r="F50" s="95"/>
      <c r="G50" s="140"/>
      <c r="H50" s="176"/>
    </row>
    <row r="51" spans="1:8" s="180" customFormat="1" ht="12.75" customHeight="1">
      <c r="A51" s="141" t="s">
        <v>36</v>
      </c>
      <c r="B51" s="142"/>
      <c r="C51" s="48"/>
      <c r="D51" s="143"/>
      <c r="E51" s="144">
        <v>30</v>
      </c>
      <c r="F51" s="145" t="s">
        <v>44</v>
      </c>
      <c r="G51" s="146"/>
      <c r="H51" s="179"/>
    </row>
    <row r="52" spans="1:8" s="180" customFormat="1" ht="12.75" customHeight="1">
      <c r="A52" s="141"/>
      <c r="B52" s="142"/>
      <c r="C52" s="48"/>
      <c r="D52" s="143"/>
      <c r="E52" s="144"/>
      <c r="F52" s="145"/>
      <c r="G52" s="146"/>
      <c r="H52" s="179"/>
    </row>
    <row r="53" spans="1:8" s="195" customFormat="1" ht="24" customHeight="1">
      <c r="A53" s="37" t="s">
        <v>62</v>
      </c>
      <c r="B53" s="17"/>
      <c r="C53" s="23"/>
      <c r="D53" s="11"/>
      <c r="E53" s="191">
        <f>SUM(E14:E52)-E37-E38</f>
        <v>1326.79</v>
      </c>
      <c r="F53" s="192"/>
      <c r="G53" s="193"/>
      <c r="H53" s="194"/>
    </row>
    <row r="54" spans="1:9" s="195" customFormat="1" ht="22.5" customHeight="1">
      <c r="A54" s="37" t="s">
        <v>63</v>
      </c>
      <c r="B54" s="7"/>
      <c r="C54" s="23"/>
      <c r="D54" s="11"/>
      <c r="E54" s="196">
        <f>E37+E38</f>
        <v>348.3846</v>
      </c>
      <c r="F54" s="192"/>
      <c r="G54" s="193"/>
      <c r="H54" s="197"/>
      <c r="I54" s="198"/>
    </row>
    <row r="55" spans="1:8" ht="15.75">
      <c r="A55" s="4"/>
      <c r="B55" s="18"/>
      <c r="C55" s="28"/>
      <c r="D55" s="20"/>
      <c r="E55" s="164"/>
      <c r="F55" s="165"/>
      <c r="G55" s="199"/>
      <c r="H55" s="197"/>
    </row>
    <row r="56" spans="1:7" s="195" customFormat="1" ht="24" customHeight="1">
      <c r="A56" s="218" t="s">
        <v>21</v>
      </c>
      <c r="B56" s="218"/>
      <c r="C56" s="218"/>
      <c r="D56" s="12"/>
      <c r="E56" s="200"/>
      <c r="F56" s="214" t="s">
        <v>84</v>
      </c>
      <c r="G56" s="214"/>
    </row>
    <row r="57" spans="1:7" s="195" customFormat="1" ht="24" customHeight="1">
      <c r="A57" s="116"/>
      <c r="B57" s="116"/>
      <c r="C57" s="116"/>
      <c r="D57" s="12"/>
      <c r="E57" s="200"/>
      <c r="F57" s="39"/>
      <c r="G57" s="39"/>
    </row>
    <row r="58" spans="1:7" s="195" customFormat="1" ht="24" customHeight="1">
      <c r="A58" s="116"/>
      <c r="B58" s="116"/>
      <c r="C58" s="116"/>
      <c r="D58" s="12"/>
      <c r="E58" s="200"/>
      <c r="F58" s="39"/>
      <c r="G58" s="39"/>
    </row>
    <row r="59" spans="1:7" s="195" customFormat="1" ht="24" customHeight="1" thickBot="1">
      <c r="A59" s="47" t="s">
        <v>49</v>
      </c>
      <c r="B59" s="39"/>
      <c r="C59" s="39"/>
      <c r="D59" s="12"/>
      <c r="E59" s="200"/>
      <c r="G59" s="2"/>
    </row>
    <row r="60" spans="1:7" s="195" customFormat="1" ht="24" customHeight="1" thickBot="1">
      <c r="A60" s="42"/>
      <c r="B60" s="212" t="s">
        <v>48</v>
      </c>
      <c r="C60" s="213"/>
      <c r="D60" s="213"/>
      <c r="E60" s="213"/>
      <c r="F60" s="213"/>
      <c r="G60" s="213"/>
    </row>
    <row r="62" spans="1:7" s="202" customFormat="1" ht="15.75">
      <c r="A62" s="41" t="s">
        <v>44</v>
      </c>
      <c r="B62" s="211" t="s">
        <v>64</v>
      </c>
      <c r="C62" s="211"/>
      <c r="D62" s="211"/>
      <c r="E62" s="211"/>
      <c r="F62" s="211"/>
      <c r="G62" s="211"/>
    </row>
    <row r="63" spans="1:7" s="202" customFormat="1" ht="15.75">
      <c r="A63" s="41" t="s">
        <v>45</v>
      </c>
      <c r="B63" s="211" t="s">
        <v>47</v>
      </c>
      <c r="C63" s="211"/>
      <c r="D63" s="211"/>
      <c r="E63" s="211"/>
      <c r="F63" s="211"/>
      <c r="G63" s="211"/>
    </row>
    <row r="64" spans="1:7" s="202" customFormat="1" ht="15.75">
      <c r="A64" s="41" t="s">
        <v>46</v>
      </c>
      <c r="B64" s="211" t="s">
        <v>50</v>
      </c>
      <c r="C64" s="211"/>
      <c r="D64" s="211"/>
      <c r="E64" s="211"/>
      <c r="F64" s="211"/>
      <c r="G64" s="211"/>
    </row>
    <row r="65" spans="1:7" ht="13.5" thickBot="1">
      <c r="A65" s="182"/>
      <c r="B65" s="9"/>
      <c r="G65" s="182"/>
    </row>
    <row r="66" spans="1:7" ht="18.75">
      <c r="A66" s="219" t="s">
        <v>41</v>
      </c>
      <c r="B66" s="220"/>
      <c r="C66" s="220"/>
      <c r="D66" s="220"/>
      <c r="E66" s="220"/>
      <c r="F66" s="220"/>
      <c r="G66" s="221"/>
    </row>
    <row r="67" spans="1:7" ht="18.75">
      <c r="A67" s="222" t="s">
        <v>58</v>
      </c>
      <c r="B67" s="223"/>
      <c r="C67" s="223"/>
      <c r="D67" s="223"/>
      <c r="E67" s="223"/>
      <c r="F67" s="223"/>
      <c r="G67" s="224"/>
    </row>
    <row r="68" spans="1:7" s="180" customFormat="1" ht="103.5" customHeight="1">
      <c r="A68" s="215" t="s">
        <v>66</v>
      </c>
      <c r="B68" s="216"/>
      <c r="C68" s="216"/>
      <c r="D68" s="216"/>
      <c r="E68" s="216"/>
      <c r="F68" s="216"/>
      <c r="G68" s="217"/>
    </row>
    <row r="69" spans="1:7" s="180" customFormat="1" ht="27" customHeight="1">
      <c r="A69" s="243" t="s">
        <v>67</v>
      </c>
      <c r="B69" s="244"/>
      <c r="C69" s="244"/>
      <c r="D69" s="244"/>
      <c r="E69" s="244"/>
      <c r="F69" s="244"/>
      <c r="G69" s="245"/>
    </row>
    <row r="70" spans="1:7" s="180" customFormat="1" ht="105" customHeight="1" thickBot="1">
      <c r="A70" s="246" t="s">
        <v>68</v>
      </c>
      <c r="B70" s="247"/>
      <c r="C70" s="247"/>
      <c r="D70" s="247"/>
      <c r="E70" s="247"/>
      <c r="F70" s="247"/>
      <c r="G70" s="248"/>
    </row>
    <row r="71" spans="1:7" s="202" customFormat="1" ht="15">
      <c r="A71" s="241"/>
      <c r="B71" s="241"/>
      <c r="C71" s="241"/>
      <c r="D71" s="241"/>
      <c r="E71" s="241"/>
      <c r="F71" s="241"/>
      <c r="G71" s="241"/>
    </row>
    <row r="72" spans="2:6" s="202" customFormat="1" ht="16.5" thickBot="1">
      <c r="B72" s="43"/>
      <c r="C72" s="44"/>
      <c r="D72" s="45"/>
      <c r="E72" s="203"/>
      <c r="F72" s="204"/>
    </row>
    <row r="73" spans="1:7" ht="15.75" thickBot="1">
      <c r="A73" s="43" t="s">
        <v>60</v>
      </c>
      <c r="B73" s="232" t="s">
        <v>39</v>
      </c>
      <c r="C73" s="233"/>
      <c r="D73" s="233"/>
      <c r="E73" s="234"/>
      <c r="F73" s="235"/>
      <c r="G73" s="236"/>
    </row>
    <row r="74" spans="1:7" ht="13.5" thickBot="1">
      <c r="A74" s="182"/>
      <c r="B74" s="237" t="s">
        <v>40</v>
      </c>
      <c r="C74" s="242"/>
      <c r="D74" s="237"/>
      <c r="E74" s="238"/>
      <c r="F74" s="239"/>
      <c r="G74" s="240"/>
    </row>
    <row r="75" spans="1:7" ht="12.75">
      <c r="A75" s="182"/>
      <c r="C75" s="205"/>
      <c r="D75" s="230" t="s">
        <v>23</v>
      </c>
      <c r="E75" s="230"/>
      <c r="F75" s="231" t="s">
        <v>24</v>
      </c>
      <c r="G75" s="231"/>
    </row>
    <row r="76" spans="1:2" ht="12.75">
      <c r="A76" s="155"/>
      <c r="B76" s="13"/>
    </row>
    <row r="77" spans="1:7" ht="18" customHeight="1">
      <c r="A77" s="195"/>
      <c r="C77" s="74"/>
      <c r="D77" s="74"/>
      <c r="E77" s="74"/>
      <c r="G77" s="195"/>
    </row>
    <row r="78" spans="1:2" ht="12.75">
      <c r="A78" s="155"/>
      <c r="B78" s="13"/>
    </row>
    <row r="79" spans="1:2" ht="12.75">
      <c r="A79" s="155"/>
      <c r="B79" s="13"/>
    </row>
    <row r="80" spans="1:2" ht="12.75">
      <c r="A80" s="155"/>
      <c r="B80" s="13"/>
    </row>
    <row r="81" spans="1:2" ht="12.75">
      <c r="A81" s="155"/>
      <c r="B81" s="13"/>
    </row>
    <row r="82" spans="1:2" ht="12.75">
      <c r="A82" s="155"/>
      <c r="B82" s="13"/>
    </row>
    <row r="83" spans="1:2" ht="12.75">
      <c r="A83" s="155"/>
      <c r="B83" s="13"/>
    </row>
    <row r="84" spans="1:2" ht="12.75">
      <c r="A84" s="155"/>
      <c r="B84" s="13"/>
    </row>
    <row r="85" spans="1:2" ht="12.75">
      <c r="A85" s="155"/>
      <c r="B85" s="13"/>
    </row>
    <row r="86" spans="1:2" ht="12.75">
      <c r="A86" s="155"/>
      <c r="B86" s="13"/>
    </row>
    <row r="87" spans="1:2" ht="12.75">
      <c r="A87" s="155"/>
      <c r="B87" s="13"/>
    </row>
    <row r="88" spans="1:2" ht="12.75">
      <c r="A88" s="155"/>
      <c r="B88" s="13"/>
    </row>
    <row r="89" spans="1:2" ht="12.75">
      <c r="A89" s="155"/>
      <c r="B89" s="13"/>
    </row>
    <row r="90" spans="1:2" ht="12.75">
      <c r="A90" s="155"/>
      <c r="B90" s="13"/>
    </row>
    <row r="91" spans="1:2" ht="12.75">
      <c r="A91" s="155"/>
      <c r="B91" s="13"/>
    </row>
    <row r="92" spans="1:2" ht="12.75">
      <c r="A92" s="155"/>
      <c r="B92" s="13"/>
    </row>
    <row r="93" spans="1:2" ht="12.75">
      <c r="A93" s="155"/>
      <c r="B93" s="13"/>
    </row>
    <row r="94" spans="1:2" ht="12.75">
      <c r="A94" s="155"/>
      <c r="B94" s="13"/>
    </row>
    <row r="95" spans="1:2" ht="12.75">
      <c r="A95" s="155"/>
      <c r="B95" s="13"/>
    </row>
    <row r="96" spans="1:2" ht="12.75">
      <c r="A96" s="155"/>
      <c r="B96" s="13"/>
    </row>
    <row r="97" spans="1:2" ht="12.75">
      <c r="A97" s="155"/>
      <c r="B97" s="13"/>
    </row>
    <row r="98" spans="1:2" ht="12.75">
      <c r="A98" s="155"/>
      <c r="B98" s="13"/>
    </row>
    <row r="99" spans="1:2" ht="12.75">
      <c r="A99" s="155"/>
      <c r="B99" s="13"/>
    </row>
    <row r="100" spans="1:2" ht="12.75">
      <c r="A100" s="155"/>
      <c r="B100" s="13"/>
    </row>
    <row r="101" spans="1:2" ht="12.75">
      <c r="A101" s="155"/>
      <c r="B101" s="13"/>
    </row>
    <row r="102" spans="1:2" ht="12.75">
      <c r="A102" s="155"/>
      <c r="B102" s="13"/>
    </row>
    <row r="103" spans="1:2" ht="12.75">
      <c r="A103" s="155"/>
      <c r="B103" s="13"/>
    </row>
    <row r="104" spans="1:2" ht="12.75">
      <c r="A104" s="155"/>
      <c r="B104" s="13"/>
    </row>
    <row r="105" spans="1:2" ht="12.75">
      <c r="A105" s="155"/>
      <c r="B105" s="13"/>
    </row>
    <row r="106" spans="1:2" ht="12.75">
      <c r="A106" s="155"/>
      <c r="B106" s="13"/>
    </row>
    <row r="107" spans="1:2" ht="12.75">
      <c r="A107" s="155"/>
      <c r="B107" s="13"/>
    </row>
    <row r="108" spans="1:2" ht="12.75">
      <c r="A108" s="155"/>
      <c r="B108" s="13"/>
    </row>
    <row r="109" spans="1:2" ht="12.75">
      <c r="A109" s="155"/>
      <c r="B109" s="13"/>
    </row>
    <row r="110" spans="1:2" ht="12.75">
      <c r="A110" s="155"/>
      <c r="B110" s="13"/>
    </row>
    <row r="111" spans="1:2" ht="12.75">
      <c r="A111" s="155"/>
      <c r="B111" s="13"/>
    </row>
    <row r="112" spans="1:2" ht="12.75">
      <c r="A112" s="155"/>
      <c r="B112" s="13"/>
    </row>
    <row r="113" spans="1:2" ht="12.75">
      <c r="A113" s="155"/>
      <c r="B113" s="13"/>
    </row>
    <row r="114" spans="1:2" ht="12.75">
      <c r="A114" s="155"/>
      <c r="B114" s="13"/>
    </row>
    <row r="115" spans="1:2" ht="12.75">
      <c r="A115" s="155"/>
      <c r="B115" s="13"/>
    </row>
    <row r="116" spans="1:2" ht="12.75">
      <c r="A116" s="155"/>
      <c r="B116" s="13"/>
    </row>
    <row r="117" spans="1:2" ht="12.75">
      <c r="A117" s="155"/>
      <c r="B117" s="13"/>
    </row>
    <row r="118" spans="1:2" ht="12.75">
      <c r="A118" s="155"/>
      <c r="B118" s="13"/>
    </row>
    <row r="119" spans="1:2" ht="12.75">
      <c r="A119" s="155"/>
      <c r="B119" s="13"/>
    </row>
    <row r="120" spans="1:2" ht="12.75">
      <c r="A120" s="155"/>
      <c r="B120" s="13"/>
    </row>
    <row r="121" spans="1:2" ht="12.75">
      <c r="A121" s="155"/>
      <c r="B121" s="13"/>
    </row>
    <row r="122" spans="1:2" ht="12.75">
      <c r="A122" s="155"/>
      <c r="B122" s="13"/>
    </row>
    <row r="123" spans="1:2" ht="12.75">
      <c r="A123" s="155"/>
      <c r="B123" s="13"/>
    </row>
    <row r="124" spans="1:2" ht="12.75">
      <c r="A124" s="155"/>
      <c r="B124" s="13"/>
    </row>
    <row r="125" spans="1:2" ht="12.75">
      <c r="A125" s="155"/>
      <c r="B125" s="13"/>
    </row>
    <row r="126" spans="1:2" ht="12.75">
      <c r="A126" s="155"/>
      <c r="B126" s="13"/>
    </row>
    <row r="127" spans="1:2" ht="12.75">
      <c r="A127" s="155"/>
      <c r="B127" s="13"/>
    </row>
    <row r="128" spans="1:2" ht="12.75">
      <c r="A128" s="155"/>
      <c r="B128" s="13"/>
    </row>
    <row r="129" spans="1:2" ht="12.75">
      <c r="A129" s="155"/>
      <c r="B129" s="13"/>
    </row>
    <row r="130" spans="1:2" ht="12.75">
      <c r="A130" s="155"/>
      <c r="B130" s="13"/>
    </row>
    <row r="131" spans="1:2" ht="12.75">
      <c r="A131" s="155"/>
      <c r="B131" s="13"/>
    </row>
    <row r="132" spans="1:2" ht="12.75">
      <c r="A132" s="155"/>
      <c r="B132" s="13"/>
    </row>
    <row r="133" spans="1:2" ht="12.75">
      <c r="A133" s="155"/>
      <c r="B133" s="13"/>
    </row>
    <row r="134" spans="1:2" ht="12.75">
      <c r="A134" s="155"/>
      <c r="B134" s="13"/>
    </row>
    <row r="135" spans="1:2" ht="12.75">
      <c r="A135" s="155"/>
      <c r="B135" s="13"/>
    </row>
    <row r="136" spans="1:2" ht="12.75">
      <c r="A136" s="155"/>
      <c r="B136" s="13"/>
    </row>
    <row r="137" spans="1:2" ht="12.75">
      <c r="A137" s="155"/>
      <c r="B137" s="13"/>
    </row>
    <row r="138" spans="1:2" ht="12.75">
      <c r="A138" s="155"/>
      <c r="B138" s="13"/>
    </row>
    <row r="139" spans="1:2" ht="12.75">
      <c r="A139" s="155"/>
      <c r="B139" s="13"/>
    </row>
    <row r="140" spans="1:2" ht="12.75">
      <c r="A140" s="155"/>
      <c r="B140" s="13"/>
    </row>
    <row r="141" spans="1:2" ht="12.75">
      <c r="A141" s="155"/>
      <c r="B141" s="13"/>
    </row>
    <row r="142" spans="1:2" ht="12.75">
      <c r="A142" s="155"/>
      <c r="B142" s="13"/>
    </row>
    <row r="143" spans="1:2" ht="12.75">
      <c r="A143" s="155"/>
      <c r="B143" s="13"/>
    </row>
    <row r="144" spans="1:2" ht="12.75">
      <c r="A144" s="155"/>
      <c r="B144" s="13"/>
    </row>
    <row r="145" spans="1:2" ht="12.75">
      <c r="A145" s="155"/>
      <c r="B145" s="13"/>
    </row>
    <row r="146" spans="1:2" ht="12.75">
      <c r="A146" s="155"/>
      <c r="B146" s="13"/>
    </row>
    <row r="147" spans="1:2" ht="12.75">
      <c r="A147" s="155"/>
      <c r="B147" s="13"/>
    </row>
    <row r="148" spans="1:2" ht="12.75">
      <c r="A148" s="155"/>
      <c r="B148" s="13"/>
    </row>
    <row r="149" spans="1:2" ht="12.75">
      <c r="A149" s="155"/>
      <c r="B149" s="13"/>
    </row>
    <row r="150" spans="1:2" ht="12.75">
      <c r="A150" s="155"/>
      <c r="B150" s="13"/>
    </row>
    <row r="151" spans="1:2" ht="12.75">
      <c r="A151" s="155"/>
      <c r="B151" s="13"/>
    </row>
    <row r="152" spans="1:2" ht="12.75">
      <c r="A152" s="155"/>
      <c r="B152" s="13"/>
    </row>
    <row r="153" spans="1:2" ht="12.75">
      <c r="A153" s="155"/>
      <c r="B153" s="13"/>
    </row>
    <row r="154" spans="1:2" ht="12.75">
      <c r="A154" s="155"/>
      <c r="B154" s="13"/>
    </row>
    <row r="155" spans="1:2" ht="12.75">
      <c r="A155" s="155"/>
      <c r="B155" s="13"/>
    </row>
    <row r="156" spans="1:2" ht="12.75">
      <c r="A156" s="155"/>
      <c r="B156" s="13"/>
    </row>
    <row r="157" spans="1:2" ht="12.75">
      <c r="A157" s="155"/>
      <c r="B157" s="13"/>
    </row>
    <row r="158" spans="1:2" ht="12.75">
      <c r="A158" s="155"/>
      <c r="B158" s="13"/>
    </row>
    <row r="159" spans="1:2" ht="12.75">
      <c r="A159" s="155"/>
      <c r="B159" s="13"/>
    </row>
    <row r="160" spans="1:2" ht="12.75">
      <c r="A160" s="155"/>
      <c r="B160" s="13"/>
    </row>
    <row r="161" spans="1:2" ht="12.75">
      <c r="A161" s="155"/>
      <c r="B161" s="13"/>
    </row>
    <row r="162" spans="1:2" ht="12.75">
      <c r="A162" s="155"/>
      <c r="B162" s="13"/>
    </row>
    <row r="163" spans="1:2" ht="12.75">
      <c r="A163" s="155"/>
      <c r="B163" s="13"/>
    </row>
    <row r="164" spans="1:2" ht="12.75">
      <c r="A164" s="155"/>
      <c r="B164" s="13"/>
    </row>
    <row r="165" spans="1:2" ht="12.75">
      <c r="A165" s="155"/>
      <c r="B165" s="13"/>
    </row>
    <row r="166" spans="1:2" ht="12.75">
      <c r="A166" s="155"/>
      <c r="B166" s="13"/>
    </row>
    <row r="167" spans="1:2" ht="12.75">
      <c r="A167" s="155"/>
      <c r="B167" s="13"/>
    </row>
    <row r="168" spans="1:2" ht="12.75">
      <c r="A168" s="155"/>
      <c r="B168" s="13"/>
    </row>
    <row r="169" spans="1:2" ht="12.75">
      <c r="A169" s="155"/>
      <c r="B169" s="13"/>
    </row>
    <row r="170" spans="1:2" ht="12.75">
      <c r="A170" s="155"/>
      <c r="B170" s="13"/>
    </row>
    <row r="171" spans="1:2" ht="12.75">
      <c r="A171" s="155"/>
      <c r="B171" s="13"/>
    </row>
    <row r="172" spans="1:2" ht="12.75">
      <c r="A172" s="155"/>
      <c r="B172" s="13"/>
    </row>
    <row r="173" spans="1:2" ht="12.75">
      <c r="A173" s="155"/>
      <c r="B173" s="13"/>
    </row>
    <row r="174" spans="1:2" ht="12.75">
      <c r="A174" s="155"/>
      <c r="B174" s="13"/>
    </row>
    <row r="175" spans="1:2" ht="12.75">
      <c r="A175" s="155"/>
      <c r="B175" s="13"/>
    </row>
    <row r="176" spans="1:2" ht="12.75">
      <c r="A176" s="155"/>
      <c r="B176" s="13"/>
    </row>
    <row r="177" spans="1:2" ht="12.75">
      <c r="A177" s="155"/>
      <c r="B177" s="13"/>
    </row>
    <row r="178" spans="1:2" ht="12.75">
      <c r="A178" s="155"/>
      <c r="B178" s="13"/>
    </row>
    <row r="179" spans="1:2" ht="12.75">
      <c r="A179" s="155"/>
      <c r="B179" s="13"/>
    </row>
    <row r="180" spans="1:2" ht="12.75">
      <c r="A180" s="155"/>
      <c r="B180" s="13"/>
    </row>
    <row r="181" spans="1:2" ht="12.75">
      <c r="A181" s="155"/>
      <c r="B181" s="13"/>
    </row>
    <row r="182" spans="1:2" ht="12.75">
      <c r="A182" s="155"/>
      <c r="B182" s="13"/>
    </row>
    <row r="183" spans="1:2" ht="12.75">
      <c r="A183" s="155"/>
      <c r="B183" s="13"/>
    </row>
    <row r="184" spans="1:2" ht="12.75">
      <c r="A184" s="155"/>
      <c r="B184" s="13"/>
    </row>
    <row r="185" spans="1:2" ht="12.75">
      <c r="A185" s="155"/>
      <c r="B185" s="13"/>
    </row>
    <row r="186" spans="1:2" ht="12.75">
      <c r="A186" s="155"/>
      <c r="B186" s="13"/>
    </row>
    <row r="187" spans="1:2" ht="12.75">
      <c r="A187" s="155"/>
      <c r="B187" s="13"/>
    </row>
    <row r="188" spans="1:2" ht="12.75">
      <c r="A188" s="155"/>
      <c r="B188" s="13"/>
    </row>
    <row r="189" spans="1:2" ht="12.75">
      <c r="A189" s="155"/>
      <c r="B189" s="13"/>
    </row>
    <row r="190" spans="1:2" ht="12.75">
      <c r="A190" s="155"/>
      <c r="B190" s="13"/>
    </row>
    <row r="191" spans="1:2" ht="12.75">
      <c r="A191" s="155"/>
      <c r="B191" s="13"/>
    </row>
    <row r="192" spans="1:2" ht="12.75">
      <c r="A192" s="155"/>
      <c r="B192" s="13"/>
    </row>
    <row r="193" spans="1:2" ht="12.75">
      <c r="A193" s="155"/>
      <c r="B193" s="13"/>
    </row>
    <row r="194" spans="1:2" ht="12.75">
      <c r="A194" s="155"/>
      <c r="B194" s="13"/>
    </row>
    <row r="195" spans="1:2" ht="12.75">
      <c r="A195" s="155"/>
      <c r="B195" s="13"/>
    </row>
    <row r="196" spans="1:2" ht="12.75">
      <c r="A196" s="155"/>
      <c r="B196" s="13"/>
    </row>
  </sheetData>
  <sheetProtection/>
  <autoFilter ref="A11:G54"/>
  <mergeCells count="26">
    <mergeCell ref="A71:G71"/>
    <mergeCell ref="B74:C74"/>
    <mergeCell ref="A69:G69"/>
    <mergeCell ref="A70:G70"/>
    <mergeCell ref="D75:E75"/>
    <mergeCell ref="F75:G75"/>
    <mergeCell ref="B73:E73"/>
    <mergeCell ref="F73:G73"/>
    <mergeCell ref="D74:E74"/>
    <mergeCell ref="F74:G74"/>
    <mergeCell ref="A1:G1"/>
    <mergeCell ref="A3:G3"/>
    <mergeCell ref="A4:G4"/>
    <mergeCell ref="A8:G8"/>
    <mergeCell ref="B5:E5"/>
    <mergeCell ref="A6:G6"/>
    <mergeCell ref="A68:G68"/>
    <mergeCell ref="B63:G63"/>
    <mergeCell ref="A56:C56"/>
    <mergeCell ref="B62:G62"/>
    <mergeCell ref="A66:G66"/>
    <mergeCell ref="A67:G67"/>
    <mergeCell ref="B28:D28"/>
    <mergeCell ref="B64:G64"/>
    <mergeCell ref="B60:G60"/>
    <mergeCell ref="F56:G56"/>
  </mergeCells>
  <printOptions/>
  <pageMargins left="0.15748031496062992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3">
      <selection activeCell="A65" sqref="A65:C65"/>
    </sheetView>
  </sheetViews>
  <sheetFormatPr defaultColWidth="9.00390625" defaultRowHeight="12.75"/>
  <cols>
    <col min="1" max="1" width="41.25390625" style="0" customWidth="1"/>
    <col min="3" max="3" width="8.25390625" style="0" customWidth="1"/>
    <col min="4" max="4" width="10.25390625" style="0" customWidth="1"/>
    <col min="5" max="5" width="10.75390625" style="0" customWidth="1"/>
    <col min="6" max="6" width="13.125" style="0" customWidth="1"/>
  </cols>
  <sheetData>
    <row r="1" spans="1:7" ht="12.75">
      <c r="A1" s="250" t="s">
        <v>69</v>
      </c>
      <c r="B1" s="250"/>
      <c r="C1" s="250"/>
      <c r="D1" s="250"/>
      <c r="E1" s="250"/>
      <c r="F1" s="250"/>
      <c r="G1" s="76"/>
    </row>
    <row r="2" spans="1:8" ht="12.75">
      <c r="A2" s="250" t="s">
        <v>82</v>
      </c>
      <c r="B2" s="250"/>
      <c r="C2" s="250"/>
      <c r="D2" s="250"/>
      <c r="E2" s="250"/>
      <c r="F2" s="250"/>
      <c r="G2" s="76"/>
      <c r="H2" s="53">
        <v>4354.7</v>
      </c>
    </row>
    <row r="3" spans="1:7" ht="12.75">
      <c r="A3" s="250" t="s">
        <v>70</v>
      </c>
      <c r="B3" s="250"/>
      <c r="C3" s="250"/>
      <c r="D3" s="250"/>
      <c r="E3" s="250"/>
      <c r="F3" s="250"/>
      <c r="G3" s="76"/>
    </row>
    <row r="4" spans="1:7" ht="12.75">
      <c r="A4" s="250" t="s">
        <v>71</v>
      </c>
      <c r="B4" s="250"/>
      <c r="C4" s="250"/>
      <c r="D4" s="250"/>
      <c r="E4" s="250"/>
      <c r="F4" s="250"/>
      <c r="G4" s="76"/>
    </row>
    <row r="5" spans="1:7" ht="12.75">
      <c r="A5" s="77"/>
      <c r="B5" s="77"/>
      <c r="C5" s="77"/>
      <c r="D5" s="77"/>
      <c r="E5" s="77"/>
      <c r="F5" s="78"/>
      <c r="G5" s="77"/>
    </row>
    <row r="6" spans="1:7" ht="15.75">
      <c r="A6" s="249" t="s">
        <v>72</v>
      </c>
      <c r="B6" s="249"/>
      <c r="C6" s="249"/>
      <c r="D6" s="249"/>
      <c r="E6" s="249"/>
      <c r="F6" s="249"/>
      <c r="G6" s="80"/>
    </row>
    <row r="7" spans="1:7" ht="15.75" customHeight="1">
      <c r="A7" s="249" t="s">
        <v>99</v>
      </c>
      <c r="B7" s="249"/>
      <c r="C7" s="249"/>
      <c r="D7" s="249"/>
      <c r="E7" s="249"/>
      <c r="F7" s="249"/>
      <c r="G7" s="80"/>
    </row>
    <row r="8" spans="1:7" ht="15.75">
      <c r="A8" s="81" t="s">
        <v>43</v>
      </c>
      <c r="B8" s="249" t="s">
        <v>73</v>
      </c>
      <c r="C8" s="249"/>
      <c r="D8" s="249"/>
      <c r="E8" s="249"/>
      <c r="F8" s="79"/>
      <c r="G8" s="80"/>
    </row>
    <row r="9" spans="1:7" ht="15.75">
      <c r="A9" s="249" t="s">
        <v>83</v>
      </c>
      <c r="B9" s="249"/>
      <c r="C9" s="249"/>
      <c r="D9" s="249"/>
      <c r="E9" s="249"/>
      <c r="F9" s="249"/>
      <c r="G9" s="80"/>
    </row>
    <row r="10" spans="1:7" ht="12.75">
      <c r="A10" s="82"/>
      <c r="B10" s="83"/>
      <c r="C10" s="84"/>
      <c r="D10" s="85"/>
      <c r="E10" s="86"/>
      <c r="F10" s="82"/>
      <c r="G10" s="87"/>
    </row>
    <row r="11" spans="1:7" ht="60">
      <c r="A11" s="88" t="s">
        <v>1</v>
      </c>
      <c r="B11" s="62" t="s">
        <v>26</v>
      </c>
      <c r="C11" s="61" t="s">
        <v>27</v>
      </c>
      <c r="D11" s="22" t="s">
        <v>22</v>
      </c>
      <c r="E11" s="22" t="s">
        <v>74</v>
      </c>
      <c r="F11" s="88" t="s">
        <v>75</v>
      </c>
      <c r="G11" s="89"/>
    </row>
    <row r="12" spans="1:7" s="131" customFormat="1" ht="14.25" customHeight="1">
      <c r="A12" s="125" t="s">
        <v>10</v>
      </c>
      <c r="B12" s="126"/>
      <c r="C12" s="127"/>
      <c r="D12" s="128"/>
      <c r="E12" s="129"/>
      <c r="F12" s="117"/>
      <c r="G12" s="130"/>
    </row>
    <row r="13" spans="1:7" ht="14.25" customHeight="1">
      <c r="A13" s="133" t="s">
        <v>13</v>
      </c>
      <c r="B13" s="30"/>
      <c r="C13" s="48"/>
      <c r="D13" s="21"/>
      <c r="E13" s="168"/>
      <c r="F13" s="31"/>
      <c r="G13" s="3"/>
    </row>
    <row r="14" spans="1:7" ht="12.75" hidden="1">
      <c r="A14" s="69" t="s">
        <v>28</v>
      </c>
      <c r="B14" s="70" t="s">
        <v>7</v>
      </c>
      <c r="C14" s="68">
        <f>0.2*6</f>
        <v>1.2000000000000002</v>
      </c>
      <c r="D14" s="21"/>
      <c r="E14" s="66">
        <f>C14*D14</f>
        <v>0</v>
      </c>
      <c r="F14" s="119"/>
      <c r="G14" s="90"/>
    </row>
    <row r="15" spans="1:7" ht="12.75">
      <c r="A15" s="69" t="s">
        <v>8</v>
      </c>
      <c r="B15" s="70" t="s">
        <v>9</v>
      </c>
      <c r="C15" s="68">
        <f>12+12+14+15*3</f>
        <v>83</v>
      </c>
      <c r="D15" s="21">
        <v>0.35</v>
      </c>
      <c r="E15" s="66">
        <f aca="true" t="shared" si="0" ref="E15:E47">C15*D15</f>
        <v>29.049999999999997</v>
      </c>
      <c r="F15" s="118" t="s">
        <v>103</v>
      </c>
      <c r="G15" s="91"/>
    </row>
    <row r="16" spans="1:7" ht="12.75">
      <c r="A16" s="133" t="s">
        <v>11</v>
      </c>
      <c r="B16" s="14"/>
      <c r="C16" s="27"/>
      <c r="D16" s="21"/>
      <c r="E16" s="66"/>
      <c r="F16" s="32"/>
      <c r="G16" s="92"/>
    </row>
    <row r="17" spans="1:7" ht="12.75" hidden="1">
      <c r="A17" s="69" t="s">
        <v>37</v>
      </c>
      <c r="B17" s="70" t="s">
        <v>3</v>
      </c>
      <c r="C17" s="68">
        <v>9</v>
      </c>
      <c r="D17" s="21">
        <v>15</v>
      </c>
      <c r="E17" s="66">
        <f t="shared" si="0"/>
        <v>135</v>
      </c>
      <c r="F17" s="32"/>
      <c r="G17" s="92"/>
    </row>
    <row r="18" spans="1:7" ht="12.75">
      <c r="A18" s="69" t="s">
        <v>104</v>
      </c>
      <c r="B18" s="70" t="s">
        <v>3</v>
      </c>
      <c r="C18" s="68">
        <v>2</v>
      </c>
      <c r="D18" s="21">
        <v>9</v>
      </c>
      <c r="E18" s="66">
        <f t="shared" si="0"/>
        <v>18</v>
      </c>
      <c r="F18" s="118" t="s">
        <v>103</v>
      </c>
      <c r="G18" s="92"/>
    </row>
    <row r="19" spans="1:7" ht="12.75">
      <c r="A19" s="69" t="s">
        <v>87</v>
      </c>
      <c r="B19" s="70" t="s">
        <v>3</v>
      </c>
      <c r="C19" s="68">
        <v>2</v>
      </c>
      <c r="D19" s="21">
        <v>2.4</v>
      </c>
      <c r="E19" s="66">
        <f t="shared" si="0"/>
        <v>4.8</v>
      </c>
      <c r="F19" s="118" t="s">
        <v>103</v>
      </c>
      <c r="G19" s="92"/>
    </row>
    <row r="20" spans="1:7" ht="12.75" hidden="1">
      <c r="A20" s="69" t="s">
        <v>0</v>
      </c>
      <c r="B20" s="70" t="s">
        <v>6</v>
      </c>
      <c r="C20" s="68">
        <v>150</v>
      </c>
      <c r="D20" s="21">
        <v>0.3</v>
      </c>
      <c r="E20" s="66">
        <f t="shared" si="0"/>
        <v>45</v>
      </c>
      <c r="F20" s="119"/>
      <c r="G20" s="94"/>
    </row>
    <row r="21" spans="1:7" ht="12.75">
      <c r="A21" s="133" t="s">
        <v>12</v>
      </c>
      <c r="B21" s="30"/>
      <c r="C21" s="27"/>
      <c r="D21" s="21"/>
      <c r="E21" s="66"/>
      <c r="F21" s="119"/>
      <c r="G21" s="94"/>
    </row>
    <row r="22" spans="1:7" ht="12.75" hidden="1">
      <c r="A22" s="69" t="s">
        <v>85</v>
      </c>
      <c r="B22" s="70" t="s">
        <v>3</v>
      </c>
      <c r="C22" s="68">
        <v>18</v>
      </c>
      <c r="D22" s="21">
        <v>0.8</v>
      </c>
      <c r="E22" s="66">
        <f>C22*D22</f>
        <v>14.4</v>
      </c>
      <c r="F22" s="118"/>
      <c r="G22" s="94"/>
    </row>
    <row r="23" spans="1:7" ht="12.75" hidden="1">
      <c r="A23" s="69" t="s">
        <v>88</v>
      </c>
      <c r="B23" s="70" t="s">
        <v>3</v>
      </c>
      <c r="C23" s="68">
        <v>11</v>
      </c>
      <c r="D23" s="21">
        <v>7.5</v>
      </c>
      <c r="E23" s="66">
        <f>C23*D23</f>
        <v>82.5</v>
      </c>
      <c r="F23" s="118"/>
      <c r="G23" s="94"/>
    </row>
    <row r="24" spans="1:7" ht="27" customHeight="1">
      <c r="A24" s="69" t="s">
        <v>107</v>
      </c>
      <c r="B24" s="70" t="s">
        <v>7</v>
      </c>
      <c r="C24" s="68"/>
      <c r="D24" s="21"/>
      <c r="E24" s="66">
        <f>6*24</f>
        <v>144</v>
      </c>
      <c r="F24" s="118" t="s">
        <v>103</v>
      </c>
      <c r="G24" s="94"/>
    </row>
    <row r="25" spans="1:7" ht="12.75" hidden="1">
      <c r="A25" s="69" t="s">
        <v>32</v>
      </c>
      <c r="B25" s="70" t="s">
        <v>6</v>
      </c>
      <c r="C25" s="68">
        <v>92</v>
      </c>
      <c r="D25" s="21">
        <v>1.5</v>
      </c>
      <c r="E25" s="66">
        <f t="shared" si="0"/>
        <v>138</v>
      </c>
      <c r="F25" s="118"/>
      <c r="G25" s="94"/>
    </row>
    <row r="26" spans="1:7" ht="12.75" hidden="1">
      <c r="A26" s="69" t="s">
        <v>33</v>
      </c>
      <c r="B26" s="70" t="s">
        <v>6</v>
      </c>
      <c r="C26" s="68">
        <v>228</v>
      </c>
      <c r="D26" s="21">
        <v>0.4</v>
      </c>
      <c r="E26" s="66">
        <f t="shared" si="0"/>
        <v>91.2</v>
      </c>
      <c r="F26" s="119"/>
      <c r="G26" s="94"/>
    </row>
    <row r="27" spans="1:7" ht="12.75" hidden="1">
      <c r="A27" s="69" t="s">
        <v>34</v>
      </c>
      <c r="B27" s="70" t="s">
        <v>3</v>
      </c>
      <c r="C27" s="68">
        <v>17</v>
      </c>
      <c r="D27" s="21">
        <v>3.9</v>
      </c>
      <c r="E27" s="66">
        <f t="shared" si="0"/>
        <v>66.3</v>
      </c>
      <c r="F27" s="118"/>
      <c r="G27" s="92"/>
    </row>
    <row r="28" spans="1:7" ht="15">
      <c r="A28" s="136" t="s">
        <v>14</v>
      </c>
      <c r="B28" s="30"/>
      <c r="C28" s="48"/>
      <c r="D28" s="21"/>
      <c r="E28" s="66"/>
      <c r="F28" s="118"/>
      <c r="G28" s="92"/>
    </row>
    <row r="29" spans="1:7" ht="12.75">
      <c r="A29" s="133" t="s">
        <v>15</v>
      </c>
      <c r="B29" s="208"/>
      <c r="C29" s="209"/>
      <c r="D29" s="210"/>
      <c r="E29" s="66"/>
      <c r="F29" s="40"/>
      <c r="G29" s="92"/>
    </row>
    <row r="30" spans="1:7" ht="12.75">
      <c r="A30" s="69" t="s">
        <v>90</v>
      </c>
      <c r="B30" s="98" t="s">
        <v>6</v>
      </c>
      <c r="C30" s="99">
        <v>92</v>
      </c>
      <c r="D30" s="93">
        <v>0.35</v>
      </c>
      <c r="E30" s="66">
        <f>C30*D30</f>
        <v>32.199999999999996</v>
      </c>
      <c r="F30" s="118" t="s">
        <v>103</v>
      </c>
      <c r="G30" s="97"/>
    </row>
    <row r="31" spans="1:7" ht="12.75" hidden="1">
      <c r="A31" s="69" t="s">
        <v>30</v>
      </c>
      <c r="B31" s="70" t="s">
        <v>3</v>
      </c>
      <c r="C31" s="68">
        <v>2</v>
      </c>
      <c r="D31" s="21">
        <v>5.1</v>
      </c>
      <c r="E31" s="66">
        <f t="shared" si="0"/>
        <v>10.2</v>
      </c>
      <c r="F31" s="40"/>
      <c r="G31" s="92"/>
    </row>
    <row r="32" spans="1:7" ht="12.75">
      <c r="A32" s="133" t="s">
        <v>16</v>
      </c>
      <c r="B32" s="14"/>
      <c r="C32" s="48"/>
      <c r="D32" s="21"/>
      <c r="E32" s="66"/>
      <c r="F32" s="40"/>
      <c r="G32" s="92"/>
    </row>
    <row r="33" spans="1:7" ht="12.75">
      <c r="A33" s="69" t="s">
        <v>4</v>
      </c>
      <c r="B33" s="134" t="s">
        <v>6</v>
      </c>
      <c r="C33" s="68">
        <v>1</v>
      </c>
      <c r="D33" s="21">
        <v>1.1</v>
      </c>
      <c r="E33" s="66">
        <f t="shared" si="0"/>
        <v>1.1</v>
      </c>
      <c r="F33" s="118" t="s">
        <v>103</v>
      </c>
      <c r="G33" s="87"/>
    </row>
    <row r="34" spans="1:7" ht="15.75" customHeight="1" hidden="1">
      <c r="A34" s="69" t="s">
        <v>91</v>
      </c>
      <c r="B34" s="98" t="s">
        <v>6</v>
      </c>
      <c r="C34" s="99">
        <v>381</v>
      </c>
      <c r="D34" s="93">
        <v>0.35</v>
      </c>
      <c r="E34" s="66">
        <f t="shared" si="0"/>
        <v>133.35</v>
      </c>
      <c r="F34" s="40"/>
      <c r="G34" s="92"/>
    </row>
    <row r="35" spans="1:7" ht="15.75" customHeight="1" hidden="1">
      <c r="A35" s="69" t="s">
        <v>17</v>
      </c>
      <c r="B35" s="70" t="s">
        <v>3</v>
      </c>
      <c r="C35" s="68">
        <v>2</v>
      </c>
      <c r="D35" s="21">
        <v>1.3</v>
      </c>
      <c r="E35" s="66">
        <f t="shared" si="0"/>
        <v>2.6</v>
      </c>
      <c r="F35" s="40"/>
      <c r="G35" s="92"/>
    </row>
    <row r="36" spans="1:7" ht="15.75" customHeight="1" hidden="1">
      <c r="A36" s="69" t="s">
        <v>5</v>
      </c>
      <c r="B36" s="70" t="s">
        <v>6</v>
      </c>
      <c r="C36" s="68">
        <v>17</v>
      </c>
      <c r="D36" s="21">
        <v>1.3</v>
      </c>
      <c r="E36" s="66">
        <f t="shared" si="0"/>
        <v>22.1</v>
      </c>
      <c r="F36" s="118"/>
      <c r="G36" s="92"/>
    </row>
    <row r="37" spans="1:7" ht="15.75" customHeight="1" hidden="1">
      <c r="A37" s="69" t="s">
        <v>42</v>
      </c>
      <c r="B37" s="70" t="s">
        <v>3</v>
      </c>
      <c r="C37" s="68">
        <v>2</v>
      </c>
      <c r="D37" s="21">
        <v>1.8</v>
      </c>
      <c r="E37" s="66">
        <f t="shared" si="0"/>
        <v>3.6</v>
      </c>
      <c r="F37" s="40"/>
      <c r="G37" s="92"/>
    </row>
    <row r="38" spans="1:7" ht="22.5" customHeight="1" hidden="1">
      <c r="A38" s="69" t="s">
        <v>31</v>
      </c>
      <c r="B38" s="70" t="s">
        <v>3</v>
      </c>
      <c r="C38" s="68">
        <v>1</v>
      </c>
      <c r="D38" s="21">
        <v>270</v>
      </c>
      <c r="E38" s="66">
        <f t="shared" si="0"/>
        <v>270</v>
      </c>
      <c r="F38" s="40"/>
      <c r="G38" s="92"/>
    </row>
    <row r="39" spans="1:7" ht="20.25" customHeight="1" hidden="1">
      <c r="A39" s="69" t="s">
        <v>35</v>
      </c>
      <c r="B39" s="70" t="s">
        <v>59</v>
      </c>
      <c r="C39" s="68">
        <v>4354.7</v>
      </c>
      <c r="D39" s="21">
        <v>0.018</v>
      </c>
      <c r="E39" s="66">
        <f t="shared" si="0"/>
        <v>78.38459999999999</v>
      </c>
      <c r="F39" s="40"/>
      <c r="G39" s="92"/>
    </row>
    <row r="40" spans="1:7" ht="15.75" customHeight="1">
      <c r="A40" s="136" t="s">
        <v>18</v>
      </c>
      <c r="B40" s="30"/>
      <c r="C40" s="48"/>
      <c r="D40" s="138"/>
      <c r="E40" s="66"/>
      <c r="F40" s="40"/>
      <c r="G40" s="92"/>
    </row>
    <row r="41" spans="1:7" ht="15.75" customHeight="1">
      <c r="A41" s="69" t="s">
        <v>52</v>
      </c>
      <c r="B41" s="139" t="s">
        <v>3</v>
      </c>
      <c r="C41" s="68">
        <v>1</v>
      </c>
      <c r="D41" s="21">
        <v>8</v>
      </c>
      <c r="E41" s="66">
        <f t="shared" si="0"/>
        <v>8</v>
      </c>
      <c r="F41" s="118" t="s">
        <v>103</v>
      </c>
      <c r="G41" s="92"/>
    </row>
    <row r="42" spans="1:7" ht="14.25" customHeight="1" hidden="1">
      <c r="A42" s="69" t="s">
        <v>19</v>
      </c>
      <c r="B42" s="70" t="s">
        <v>7</v>
      </c>
      <c r="C42" s="68">
        <v>208.4</v>
      </c>
      <c r="D42" s="21">
        <v>1.5</v>
      </c>
      <c r="E42" s="66">
        <f t="shared" si="0"/>
        <v>312.6</v>
      </c>
      <c r="F42" s="40"/>
      <c r="G42" s="87"/>
    </row>
    <row r="43" spans="1:7" ht="12.75" hidden="1">
      <c r="A43" s="69" t="s">
        <v>93</v>
      </c>
      <c r="B43" s="134" t="s">
        <v>3</v>
      </c>
      <c r="C43" s="68">
        <v>1</v>
      </c>
      <c r="D43" s="21">
        <v>38</v>
      </c>
      <c r="E43" s="66">
        <f t="shared" si="0"/>
        <v>38</v>
      </c>
      <c r="F43" s="40"/>
      <c r="G43" s="100"/>
    </row>
    <row r="44" spans="1:6" ht="12.75">
      <c r="A44" s="69" t="s">
        <v>96</v>
      </c>
      <c r="B44" s="134" t="s">
        <v>3</v>
      </c>
      <c r="C44" s="68">
        <v>6</v>
      </c>
      <c r="D44" s="21">
        <v>1.6</v>
      </c>
      <c r="E44" s="66">
        <f t="shared" si="0"/>
        <v>9.600000000000001</v>
      </c>
      <c r="F44" s="118" t="s">
        <v>103</v>
      </c>
    </row>
    <row r="45" spans="1:6" ht="15" customHeight="1">
      <c r="A45" s="69" t="s">
        <v>94</v>
      </c>
      <c r="B45" s="134" t="s">
        <v>3</v>
      </c>
      <c r="C45" s="68">
        <v>1</v>
      </c>
      <c r="D45" s="21">
        <v>0.99</v>
      </c>
      <c r="E45" s="66">
        <f t="shared" si="0"/>
        <v>0.99</v>
      </c>
      <c r="F45" s="118" t="s">
        <v>103</v>
      </c>
    </row>
    <row r="46" spans="1:6" ht="12.75">
      <c r="A46" s="69" t="s">
        <v>95</v>
      </c>
      <c r="B46" s="134" t="s">
        <v>3</v>
      </c>
      <c r="C46" s="68">
        <v>1</v>
      </c>
      <c r="D46" s="21">
        <v>6.1</v>
      </c>
      <c r="E46" s="66">
        <f t="shared" si="0"/>
        <v>6.1</v>
      </c>
      <c r="F46" s="118" t="s">
        <v>103</v>
      </c>
    </row>
    <row r="47" spans="1:6" ht="12.75" hidden="1">
      <c r="A47" s="69" t="s">
        <v>89</v>
      </c>
      <c r="B47" s="70" t="s">
        <v>6</v>
      </c>
      <c r="C47" s="68">
        <v>20</v>
      </c>
      <c r="D47" s="21"/>
      <c r="E47" s="66">
        <f t="shared" si="0"/>
        <v>0</v>
      </c>
      <c r="F47" s="40"/>
    </row>
    <row r="48" spans="1:6" ht="12.75">
      <c r="A48" s="69" t="s">
        <v>53</v>
      </c>
      <c r="B48" s="70" t="s">
        <v>54</v>
      </c>
      <c r="C48" s="68">
        <v>8</v>
      </c>
      <c r="D48" s="21">
        <v>0.2</v>
      </c>
      <c r="E48" s="66">
        <f>C48*D48</f>
        <v>1.6</v>
      </c>
      <c r="F48" s="118" t="s">
        <v>103</v>
      </c>
    </row>
    <row r="49" spans="1:6" ht="12.75">
      <c r="A49" s="69" t="s">
        <v>55</v>
      </c>
      <c r="B49" s="70" t="s">
        <v>54</v>
      </c>
      <c r="C49" s="68">
        <v>8</v>
      </c>
      <c r="D49" s="21">
        <v>1.3</v>
      </c>
      <c r="E49" s="66">
        <f>C49*D49</f>
        <v>10.4</v>
      </c>
      <c r="F49" s="118" t="s">
        <v>103</v>
      </c>
    </row>
    <row r="50" spans="1:6" ht="12.75">
      <c r="A50" s="133"/>
      <c r="B50" s="14"/>
      <c r="C50" s="48"/>
      <c r="D50" s="21"/>
      <c r="E50" s="64"/>
      <c r="F50" s="40"/>
    </row>
    <row r="51" spans="1:6" ht="12.75">
      <c r="A51" s="141" t="s">
        <v>36</v>
      </c>
      <c r="B51" s="142"/>
      <c r="C51" s="48"/>
      <c r="D51" s="143"/>
      <c r="E51" s="144">
        <v>30</v>
      </c>
      <c r="F51" s="118" t="s">
        <v>103</v>
      </c>
    </row>
    <row r="52" spans="1:6" ht="12.75">
      <c r="A52" s="141"/>
      <c r="B52" s="142"/>
      <c r="C52" s="48"/>
      <c r="D52" s="143"/>
      <c r="E52" s="144"/>
      <c r="F52" s="40"/>
    </row>
    <row r="53" spans="1:6" ht="27" customHeight="1">
      <c r="A53" s="141" t="s">
        <v>100</v>
      </c>
      <c r="B53" s="120"/>
      <c r="C53" s="27"/>
      <c r="D53" s="121"/>
      <c r="E53" s="144">
        <f>E15+E18+E24+E30+E33+E41+E44+E45+E46+E51+E48+E49+E19</f>
        <v>295.84</v>
      </c>
      <c r="F53" s="40"/>
    </row>
    <row r="54" spans="1:7" s="75" customFormat="1" ht="27" customHeight="1">
      <c r="A54" s="111" t="s">
        <v>105</v>
      </c>
      <c r="B54" s="60"/>
      <c r="C54" s="61"/>
      <c r="D54" s="22"/>
      <c r="E54" s="206">
        <v>-60.841</v>
      </c>
      <c r="F54" s="118"/>
      <c r="G54" s="112"/>
    </row>
    <row r="55" spans="1:7" s="75" customFormat="1" ht="27" customHeight="1">
      <c r="A55" s="111" t="s">
        <v>106</v>
      </c>
      <c r="B55" s="60"/>
      <c r="C55" s="61"/>
      <c r="D55" s="22"/>
      <c r="E55" s="206">
        <v>17.546</v>
      </c>
      <c r="F55" s="118"/>
      <c r="G55" s="112"/>
    </row>
    <row r="56" spans="1:7" s="75" customFormat="1" ht="27" customHeight="1">
      <c r="A56" s="111" t="s">
        <v>101</v>
      </c>
      <c r="B56" s="60"/>
      <c r="C56" s="61"/>
      <c r="D56" s="22"/>
      <c r="E56" s="206">
        <f>E53-E54-E55</f>
        <v>339.135</v>
      </c>
      <c r="F56" s="118"/>
      <c r="G56" s="112"/>
    </row>
    <row r="57" spans="1:9" s="124" customFormat="1" ht="27" customHeight="1">
      <c r="A57" s="111" t="s">
        <v>102</v>
      </c>
      <c r="B57" s="113"/>
      <c r="C57" s="114"/>
      <c r="D57" s="115"/>
      <c r="E57" s="207">
        <f>E56/12/H2*1000</f>
        <v>6.489827083381175</v>
      </c>
      <c r="F57" s="122"/>
      <c r="G57" s="123"/>
      <c r="I57" s="124">
        <v>6.49</v>
      </c>
    </row>
    <row r="58" spans="1:6" ht="12.75">
      <c r="A58" s="101"/>
      <c r="B58" s="102"/>
      <c r="C58" s="77"/>
      <c r="D58" s="77"/>
      <c r="E58" s="77"/>
      <c r="F58" s="101"/>
    </row>
    <row r="59" spans="1:6" ht="20.25">
      <c r="A59" s="103" t="s">
        <v>76</v>
      </c>
      <c r="B59" s="252" t="s">
        <v>77</v>
      </c>
      <c r="C59" s="252"/>
      <c r="D59" s="252"/>
      <c r="E59" s="252"/>
      <c r="F59" s="252"/>
    </row>
    <row r="60" spans="1:6" ht="12.75">
      <c r="A60" s="104" t="s">
        <v>78</v>
      </c>
      <c r="B60" s="251"/>
      <c r="C60" s="251"/>
      <c r="D60" s="251"/>
      <c r="E60" s="105" t="s">
        <v>79</v>
      </c>
      <c r="F60" s="106" t="s">
        <v>80</v>
      </c>
    </row>
    <row r="61" spans="1:6" ht="12.75">
      <c r="A61" s="104"/>
      <c r="B61" s="107"/>
      <c r="C61" s="107"/>
      <c r="D61" s="107"/>
      <c r="E61" s="108"/>
      <c r="F61" s="109"/>
    </row>
    <row r="62" spans="1:6" ht="12.75">
      <c r="A62" s="104" t="s">
        <v>81</v>
      </c>
      <c r="B62" s="251"/>
      <c r="C62" s="251"/>
      <c r="D62" s="251"/>
      <c r="E62" s="105" t="s">
        <v>79</v>
      </c>
      <c r="F62" s="106" t="s">
        <v>80</v>
      </c>
    </row>
    <row r="63" spans="1:6" ht="12.75">
      <c r="A63" s="110"/>
      <c r="B63" s="110"/>
      <c r="C63" s="77"/>
      <c r="D63" s="77"/>
      <c r="E63" s="77"/>
      <c r="F63" s="77"/>
    </row>
    <row r="64" spans="1:6" ht="12.75">
      <c r="A64" s="110"/>
      <c r="B64" s="110"/>
      <c r="C64" s="77"/>
      <c r="D64" s="77"/>
      <c r="E64" s="77"/>
      <c r="F64" s="77"/>
    </row>
    <row r="65" spans="1:2" ht="12.75">
      <c r="A65" s="110" t="s">
        <v>108</v>
      </c>
      <c r="B65" s="110"/>
    </row>
  </sheetData>
  <sheetProtection/>
  <autoFilter ref="A12:F57"/>
  <mergeCells count="12">
    <mergeCell ref="B60:D60"/>
    <mergeCell ref="B62:D62"/>
    <mergeCell ref="B59:F59"/>
    <mergeCell ref="B29:D29"/>
    <mergeCell ref="A1:F1"/>
    <mergeCell ref="A2:F2"/>
    <mergeCell ref="A3:F3"/>
    <mergeCell ref="A4:F4"/>
    <mergeCell ref="A6:F6"/>
    <mergeCell ref="A7:F7"/>
    <mergeCell ref="B8:E8"/>
    <mergeCell ref="A9:F9"/>
  </mergeCells>
  <printOptions/>
  <pageMargins left="0.15748031496062992" right="0.35433070866141736" top="0.1968503937007874" bottom="0.1968503937007874" header="0.5118110236220472" footer="0.5118110236220472"/>
  <pageSetup horizontalDpi="300" verticalDpi="300" orientation="portrait" paperSize="9" scale="90" r:id="rId1"/>
  <ignoredErrors>
    <ignoredError sqref="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2014-01-09T06:24:22Z</cp:lastPrinted>
  <dcterms:created xsi:type="dcterms:W3CDTF">2009-09-09T03:37:05Z</dcterms:created>
  <dcterms:modified xsi:type="dcterms:W3CDTF">2014-01-17T07:11:20Z</dcterms:modified>
  <cp:category/>
  <cp:version/>
  <cp:contentType/>
  <cp:contentStatus/>
</cp:coreProperties>
</file>