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е" sheetId="1" r:id="rId1"/>
    <sheet name="план" sheetId="2" r:id="rId2"/>
  </sheets>
  <definedNames>
    <definedName name="_xlnm._FilterDatabase" localSheetId="1" hidden="1">'план'!$A$10:$F$44</definedName>
    <definedName name="_xlnm._FilterDatabase" localSheetId="0" hidden="1">'предложение'!$A$8:$G$41</definedName>
    <definedName name="_xlnm.Print_Area" localSheetId="1">'план'!$A$1:$F$93</definedName>
    <definedName name="_xlnm.Print_Area" localSheetId="0">'предложение'!$A$1:$G$65</definedName>
  </definedNames>
  <calcPr fullCalcOnLoad="1"/>
</workbook>
</file>

<file path=xl/sharedStrings.xml><?xml version="1.0" encoding="utf-8"?>
<sst xmlns="http://schemas.openxmlformats.org/spreadsheetml/2006/main" count="220" uniqueCount="102">
  <si>
    <t>ремонт швов</t>
  </si>
  <si>
    <t>наименование работ</t>
  </si>
  <si>
    <t>примечание</t>
  </si>
  <si>
    <t>шт</t>
  </si>
  <si>
    <t>установка скамеек</t>
  </si>
  <si>
    <t>пм</t>
  </si>
  <si>
    <t>м2</t>
  </si>
  <si>
    <t>замена осветительной проводки (подвал)</t>
  </si>
  <si>
    <t>установка почтовых ящиков</t>
  </si>
  <si>
    <t>восстановление дренажа и сборки</t>
  </si>
  <si>
    <t>1 ячейка</t>
  </si>
  <si>
    <t>СТРОИТЕЛЬНЫЕ КОНСТРУКЦИИ:</t>
  </si>
  <si>
    <t>Фасады</t>
  </si>
  <si>
    <t>Лестничная клетка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</si>
  <si>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</si>
  <si>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</si>
  <si>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</si>
  <si>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</si>
  <si>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</si>
  <si>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ремонт отмостки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</si>
  <si>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</si>
  <si>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</si>
  <si>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</si>
  <si>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</si>
  <si>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</si>
  <si>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</si>
  <si>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</si>
  <si>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</si>
  <si>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</si>
  <si>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пм/шт</t>
  </si>
  <si>
    <t>установка  коллективного(общедомового) УУ и ПУ</t>
  </si>
  <si>
    <t>ремонт цоколя</t>
  </si>
  <si>
    <t>ремонт входов в подъезд (асфальт)</t>
  </si>
  <si>
    <t>изготовление энергетического паспорта дома</t>
  </si>
  <si>
    <t>непредвиденные расходы</t>
  </si>
  <si>
    <t>смена сборок  ГВ</t>
  </si>
  <si>
    <t>ремонт балконов (разрушение до 50%)</t>
  </si>
  <si>
    <t>вид ремонта</t>
  </si>
  <si>
    <t>дата выдачи документа</t>
  </si>
  <si>
    <t>документ получил</t>
  </si>
  <si>
    <t>ВНИМАНИЕ!</t>
  </si>
  <si>
    <t>окраска розлива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</si>
  <si>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</si>
  <si>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</si>
  <si>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</si>
  <si>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</si>
  <si>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</si>
  <si>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</si>
  <si>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</si>
  <si>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</si>
  <si>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1 под.</t>
  </si>
  <si>
    <t>ул. Циолковского,50</t>
  </si>
  <si>
    <t xml:space="preserve"> ориентировочная стоимость работ, тыс.руб</t>
  </si>
  <si>
    <t>ф=25 мм</t>
  </si>
  <si>
    <t>смена сборок ХВ</t>
  </si>
  <si>
    <t>замена розлива отопления (верхний)</t>
  </si>
  <si>
    <t>замена розлива отопления (нижний)</t>
  </si>
  <si>
    <t>изоляция розлива (верхний)</t>
  </si>
  <si>
    <t>смена сборок на стояках отопления (верхний)</t>
  </si>
  <si>
    <t>изоляция розлива  (нижний)</t>
  </si>
  <si>
    <t>смена сборок на стояках отопления  (нижний)</t>
  </si>
  <si>
    <t>ф=20 мм</t>
  </si>
  <si>
    <t>2-8 под.</t>
  </si>
  <si>
    <t>1,3 под.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</si>
  <si>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</si>
  <si>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</si>
  <si>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</si>
  <si>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кв.72</t>
  </si>
  <si>
    <t xml:space="preserve">для  формирования плана текущего и капитального ремонтов многоквартирного дома </t>
  </si>
  <si>
    <t>ИТОГО по текущему ремонту:</t>
  </si>
  <si>
    <t>ИТОГО по капитальному ремонту:</t>
  </si>
  <si>
    <t>работы, относящиеся к текущему ремонту</t>
  </si>
  <si>
    <t>ПЛАН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</si>
  <si>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</si>
  <si>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</si>
  <si>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</si>
  <si>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</si>
  <si>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</si>
  <si>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</si>
  <si>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Приложение №1</t>
  </si>
  <si>
    <t xml:space="preserve">к протоколу  № ________  от  _______________  </t>
  </si>
  <si>
    <t xml:space="preserve"> общего собрания собственников помещений</t>
  </si>
  <si>
    <t xml:space="preserve"> в многоквартирном доме</t>
  </si>
  <si>
    <t>Утверждено собственниками МКД***</t>
  </si>
  <si>
    <t>на 2014 год</t>
  </si>
  <si>
    <t>А.Ю. Лопухова</t>
  </si>
  <si>
    <t>изготовление и установка металлических оконных ограждений</t>
  </si>
  <si>
    <t>120/24</t>
  </si>
  <si>
    <t>стоимость новых  скамеек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</si>
  <si>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</si>
  <si>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</si>
  <si>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</si>
  <si>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</si>
  <si>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Остаток  денежных средств  по статье капитальный  ремонт на 31.10.2013 г.:</t>
  </si>
  <si>
    <t>установка фильтра в ТУ</t>
  </si>
  <si>
    <t>Белкин включил в план  февраля</t>
  </si>
  <si>
    <t>Утверждено</t>
  </si>
  <si>
    <t>Остаток  денежных средств  по статье текущий   ремонт на 31.12.2013 г.:</t>
  </si>
  <si>
    <t>под.</t>
  </si>
  <si>
    <t>ремонт лестничных клеток (3 под.)</t>
  </si>
  <si>
    <t>установка почтовых ящиков (3 под.)</t>
  </si>
  <si>
    <t>замена подъездного отопления с конвектором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</si>
</sst>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58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sz val="8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8"/>
      <name val="Arial Cyr"/>
      <family val="0"/>
    </font>
    <font>
      <b/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3" fillId="0" borderId="0" xfId="52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4" fillId="0" borderId="10" xfId="52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172" fontId="20" fillId="0" borderId="11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Fill="1">
      <alignment/>
      <protection/>
    </xf>
    <xf numFmtId="0" fontId="9" fillId="0" borderId="0" xfId="0" applyFont="1" applyFill="1" applyAlignment="1">
      <alignment/>
    </xf>
    <xf numFmtId="0" fontId="14" fillId="0" borderId="10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vertical="center" wrapText="1"/>
      <protection/>
    </xf>
    <xf numFmtId="0" fontId="9" fillId="0" borderId="0" xfId="0" applyFont="1" applyFill="1" applyAlignment="1">
      <alignment vertical="center" wrapText="1"/>
    </xf>
    <xf numFmtId="0" fontId="14" fillId="0" borderId="0" xfId="52" applyFont="1" applyFill="1" applyBorder="1">
      <alignment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12" fillId="24" borderId="12" xfId="0" applyFont="1" applyFill="1" applyBorder="1" applyAlignment="1">
      <alignment horizontal="center" vertical="center" wrapText="1"/>
    </xf>
    <xf numFmtId="172" fontId="20" fillId="0" borderId="11" xfId="52" applyNumberFormat="1" applyFont="1" applyFill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center"/>
      <protection/>
    </xf>
    <xf numFmtId="0" fontId="15" fillId="24" borderId="10" xfId="52" applyFont="1" applyFill="1" applyBorder="1" applyAlignment="1">
      <alignment vertical="center" wrapText="1"/>
      <protection/>
    </xf>
    <xf numFmtId="0" fontId="15" fillId="24" borderId="10" xfId="52" applyFont="1" applyFill="1" applyBorder="1" applyAlignment="1">
      <alignment horizontal="center" vertical="center" wrapText="1"/>
      <protection/>
    </xf>
    <xf numFmtId="2" fontId="11" fillId="24" borderId="11" xfId="52" applyNumberFormat="1" applyFont="1" applyFill="1" applyBorder="1" applyAlignment="1">
      <alignment horizontal="center" vertical="center" wrapText="1"/>
      <protection/>
    </xf>
    <xf numFmtId="172" fontId="11" fillId="24" borderId="11" xfId="52" applyNumberFormat="1" applyFont="1" applyFill="1" applyBorder="1" applyAlignment="1">
      <alignment horizontal="center" vertical="center" wrapText="1"/>
      <protection/>
    </xf>
    <xf numFmtId="0" fontId="15" fillId="24" borderId="11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21" fillId="0" borderId="0" xfId="0" applyNumberFormat="1" applyFont="1" applyFill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 vertical="center" wrapText="1"/>
    </xf>
    <xf numFmtId="0" fontId="8" fillId="0" borderId="0" xfId="52" applyFont="1" applyFill="1" applyAlignment="1">
      <alignment vertical="center" wrapText="1"/>
      <protection/>
    </xf>
    <xf numFmtId="2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1" fontId="11" fillId="0" borderId="10" xfId="52" applyNumberFormat="1" applyFont="1" applyFill="1" applyBorder="1" applyAlignment="1">
      <alignment horizontal="center" vertical="center" wrapText="1"/>
      <protection/>
    </xf>
    <xf numFmtId="1" fontId="15" fillId="0" borderId="10" xfId="52" applyNumberFormat="1" applyFont="1" applyFill="1" applyBorder="1" applyAlignment="1">
      <alignment horizontal="center" vertical="center" wrapText="1"/>
      <protection/>
    </xf>
    <xf numFmtId="1" fontId="11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2" fillId="0" borderId="0" xfId="0" applyNumberFormat="1" applyFont="1" applyFill="1" applyAlignment="1">
      <alignment vertical="center" wrapText="1"/>
    </xf>
    <xf numFmtId="0" fontId="1" fillId="0" borderId="0" xfId="52" applyFill="1" applyBorder="1">
      <alignment/>
      <protection/>
    </xf>
    <xf numFmtId="0" fontId="2" fillId="0" borderId="10" xfId="52" applyFont="1" applyFill="1" applyBorder="1" applyAlignment="1">
      <alignment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/>
    </xf>
    <xf numFmtId="0" fontId="14" fillId="0" borderId="0" xfId="52" applyFont="1" applyFill="1" applyBorder="1">
      <alignment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15" fillId="0" borderId="0" xfId="52" applyFont="1" applyFill="1" applyBorder="1">
      <alignment/>
      <protection/>
    </xf>
    <xf numFmtId="0" fontId="27" fillId="0" borderId="0" xfId="52" applyFont="1" applyFill="1" applyBorder="1">
      <alignment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0" fontId="1" fillId="0" borderId="0" xfId="52" applyFill="1">
      <alignment/>
      <protection/>
    </xf>
    <xf numFmtId="0" fontId="15" fillId="0" borderId="10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49" fontId="11" fillId="0" borderId="11" xfId="52" applyNumberFormat="1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0" fontId="15" fillId="0" borderId="13" xfId="52" applyFont="1" applyFill="1" applyBorder="1" applyAlignment="1">
      <alignment horizontal="center" vertical="center" wrapText="1"/>
      <protection/>
    </xf>
    <xf numFmtId="0" fontId="15" fillId="0" borderId="14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72" fontId="20" fillId="0" borderId="0" xfId="52" applyNumberFormat="1" applyFont="1" applyFill="1" applyBorder="1" applyAlignment="1">
      <alignment horizontal="center" vertical="center" wrapText="1"/>
      <protection/>
    </xf>
    <xf numFmtId="0" fontId="3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172" fontId="29" fillId="0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2" fontId="22" fillId="0" borderId="0" xfId="0" applyNumberFormat="1" applyFont="1" applyFill="1" applyAlignment="1">
      <alignment horizontal="center" vertical="center" wrapText="1"/>
    </xf>
    <xf numFmtId="9" fontId="16" fillId="0" borderId="11" xfId="52" applyNumberFormat="1" applyFont="1" applyFill="1" applyBorder="1" applyAlignment="1">
      <alignment horizontal="center" vertical="center"/>
      <protection/>
    </xf>
    <xf numFmtId="0" fontId="34" fillId="0" borderId="0" xfId="52" applyFont="1" applyFill="1">
      <alignment/>
      <protection/>
    </xf>
    <xf numFmtId="0" fontId="16" fillId="24" borderId="11" xfId="52" applyFont="1" applyFill="1" applyBorder="1" applyAlignment="1">
      <alignment horizontal="center" vertical="center"/>
      <protection/>
    </xf>
    <xf numFmtId="0" fontId="11" fillId="0" borderId="11" xfId="52" applyNumberFormat="1" applyFont="1" applyFill="1" applyBorder="1" applyAlignment="1">
      <alignment horizontal="center" vertical="center" wrapText="1"/>
      <protection/>
    </xf>
    <xf numFmtId="2" fontId="16" fillId="0" borderId="11" xfId="52" applyNumberFormat="1" applyFont="1" applyFill="1" applyBorder="1" applyAlignment="1">
      <alignment horizontal="center" vertical="center"/>
      <protection/>
    </xf>
    <xf numFmtId="0" fontId="15" fillId="0" borderId="0" xfId="52" applyFont="1" applyFill="1">
      <alignment/>
      <protection/>
    </xf>
    <xf numFmtId="0" fontId="56" fillId="0" borderId="0" xfId="0" applyFont="1" applyFill="1" applyAlignment="1">
      <alignment/>
    </xf>
    <xf numFmtId="0" fontId="15" fillId="24" borderId="11" xfId="52" applyFont="1" applyFill="1" applyBorder="1" applyAlignment="1">
      <alignment horizontal="center" vertical="center" wrapText="1"/>
      <protection/>
    </xf>
    <xf numFmtId="172" fontId="11" fillId="24" borderId="13" xfId="52" applyNumberFormat="1" applyFont="1" applyFill="1" applyBorder="1" applyAlignment="1">
      <alignment horizontal="center" vertical="center" wrapText="1"/>
      <protection/>
    </xf>
    <xf numFmtId="0" fontId="11" fillId="24" borderId="11" xfId="52" applyFont="1" applyFill="1" applyBorder="1" applyAlignment="1">
      <alignment horizontal="center" vertical="center"/>
      <protection/>
    </xf>
    <xf numFmtId="9" fontId="16" fillId="24" borderId="11" xfId="52" applyNumberFormat="1" applyFont="1" applyFill="1" applyBorder="1" applyAlignment="1">
      <alignment horizontal="center" vertical="center"/>
      <protection/>
    </xf>
    <xf numFmtId="0" fontId="15" fillId="24" borderId="13" xfId="52" applyFont="1" applyFill="1" applyBorder="1" applyAlignment="1">
      <alignment horizontal="center" vertical="center" wrapText="1"/>
      <protection/>
    </xf>
    <xf numFmtId="2" fontId="11" fillId="24" borderId="13" xfId="52" applyNumberFormat="1" applyFont="1" applyFill="1" applyBorder="1" applyAlignment="1">
      <alignment horizontal="center" vertical="center" wrapText="1"/>
      <protection/>
    </xf>
    <xf numFmtId="0" fontId="15" fillId="24" borderId="15" xfId="52" applyFont="1" applyFill="1" applyBorder="1" applyAlignment="1">
      <alignment horizontal="center" vertical="center" wrapText="1"/>
      <protection/>
    </xf>
    <xf numFmtId="172" fontId="11" fillId="24" borderId="13" xfId="52" applyNumberFormat="1" applyFont="1" applyFill="1" applyBorder="1" applyAlignment="1">
      <alignment horizontal="center" vertical="center" wrapText="1"/>
      <protection/>
    </xf>
    <xf numFmtId="2" fontId="11" fillId="25" borderId="11" xfId="52" applyNumberFormat="1" applyFont="1" applyFill="1" applyBorder="1" applyAlignment="1">
      <alignment horizontal="center" vertical="center" wrapText="1"/>
      <protection/>
    </xf>
    <xf numFmtId="172" fontId="11" fillId="25" borderId="11" xfId="52" applyNumberFormat="1" applyFont="1" applyFill="1" applyBorder="1" applyAlignment="1">
      <alignment horizontal="center" vertical="center" wrapText="1"/>
      <protection/>
    </xf>
    <xf numFmtId="0" fontId="15" fillId="25" borderId="11" xfId="52" applyFont="1" applyFill="1" applyBorder="1" applyAlignment="1">
      <alignment horizontal="center" vertical="center"/>
      <protection/>
    </xf>
    <xf numFmtId="0" fontId="16" fillId="25" borderId="11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vertical="center" wrapText="1"/>
      <protection/>
    </xf>
    <xf numFmtId="2" fontId="7" fillId="0" borderId="0" xfId="52" applyNumberFormat="1" applyFont="1" applyFill="1" applyBorder="1">
      <alignment/>
      <protection/>
    </xf>
    <xf numFmtId="0" fontId="0" fillId="25" borderId="0" xfId="0" applyFont="1" applyFill="1" applyAlignment="1">
      <alignment vertical="center" wrapText="1"/>
    </xf>
    <xf numFmtId="0" fontId="9" fillId="25" borderId="0" xfId="0" applyFont="1" applyFill="1" applyAlignment="1">
      <alignment horizontal="center" vertical="center" wrapText="1"/>
    </xf>
    <xf numFmtId="172" fontId="21" fillId="25" borderId="0" xfId="0" applyNumberFormat="1" applyFont="1" applyFill="1" applyAlignment="1">
      <alignment horizontal="center" vertical="center" wrapText="1"/>
    </xf>
    <xf numFmtId="2" fontId="22" fillId="25" borderId="0" xfId="0" applyNumberFormat="1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/>
    </xf>
    <xf numFmtId="0" fontId="0" fillId="25" borderId="0" xfId="0" applyFont="1" applyFill="1" applyAlignment="1">
      <alignment/>
    </xf>
    <xf numFmtId="0" fontId="18" fillId="25" borderId="0" xfId="0" applyFont="1" applyFill="1" applyAlignment="1">
      <alignment horizontal="center" vertical="center" wrapText="1"/>
    </xf>
    <xf numFmtId="0" fontId="18" fillId="25" borderId="0" xfId="0" applyFont="1" applyFill="1" applyAlignment="1">
      <alignment horizontal="right" vertical="center" wrapText="1"/>
    </xf>
    <xf numFmtId="0" fontId="11" fillId="25" borderId="11" xfId="52" applyFont="1" applyFill="1" applyBorder="1" applyAlignment="1">
      <alignment horizontal="center" vertical="center" wrapText="1"/>
      <protection/>
    </xf>
    <xf numFmtId="0" fontId="15" fillId="25" borderId="11" xfId="52" applyFont="1" applyFill="1" applyBorder="1" applyAlignment="1">
      <alignment horizontal="center" vertical="center" wrapText="1"/>
      <protection/>
    </xf>
    <xf numFmtId="1" fontId="11" fillId="25" borderId="10" xfId="52" applyNumberFormat="1" applyFont="1" applyFill="1" applyBorder="1" applyAlignment="1">
      <alignment horizontal="center" vertical="center" wrapText="1"/>
      <protection/>
    </xf>
    <xf numFmtId="1" fontId="15" fillId="25" borderId="10" xfId="52" applyNumberFormat="1" applyFont="1" applyFill="1" applyBorder="1" applyAlignment="1">
      <alignment horizontal="center" vertical="center" wrapText="1"/>
      <protection/>
    </xf>
    <xf numFmtId="1" fontId="11" fillId="25" borderId="11" xfId="52" applyNumberFormat="1" applyFont="1" applyFill="1" applyBorder="1" applyAlignment="1">
      <alignment horizontal="center" vertical="center" wrapText="1"/>
      <protection/>
    </xf>
    <xf numFmtId="172" fontId="20" fillId="25" borderId="11" xfId="52" applyNumberFormat="1" applyFont="1" applyFill="1" applyBorder="1" applyAlignment="1">
      <alignment horizontal="center" vertical="center" wrapText="1"/>
      <protection/>
    </xf>
    <xf numFmtId="0" fontId="1" fillId="25" borderId="11" xfId="52" applyFont="1" applyFill="1" applyBorder="1" applyAlignment="1">
      <alignment horizontal="left"/>
      <protection/>
    </xf>
    <xf numFmtId="0" fontId="16" fillId="25" borderId="11" xfId="52" applyFont="1" applyFill="1" applyBorder="1" applyAlignment="1">
      <alignment horizontal="center" vertical="center" wrapText="1"/>
      <protection/>
    </xf>
    <xf numFmtId="0" fontId="14" fillId="25" borderId="11" xfId="52" applyFont="1" applyFill="1" applyBorder="1" applyAlignment="1">
      <alignment horizontal="center" vertical="center"/>
      <protection/>
    </xf>
    <xf numFmtId="9" fontId="16" fillId="25" borderId="11" xfId="52" applyNumberFormat="1" applyFont="1" applyFill="1" applyBorder="1" applyAlignment="1">
      <alignment horizontal="center" vertical="center"/>
      <protection/>
    </xf>
    <xf numFmtId="0" fontId="17" fillId="25" borderId="11" xfId="52" applyFont="1" applyFill="1" applyBorder="1" applyAlignment="1">
      <alignment horizontal="center" vertical="center"/>
      <protection/>
    </xf>
    <xf numFmtId="49" fontId="15" fillId="25" borderId="11" xfId="52" applyNumberFormat="1" applyFont="1" applyFill="1" applyBorder="1" applyAlignment="1">
      <alignment horizontal="center" vertical="center"/>
      <protection/>
    </xf>
    <xf numFmtId="0" fontId="4" fillId="25" borderId="11" xfId="52" applyFont="1" applyFill="1" applyBorder="1" applyAlignment="1">
      <alignment horizontal="center" vertical="center"/>
      <protection/>
    </xf>
    <xf numFmtId="0" fontId="5" fillId="25" borderId="10" xfId="52" applyFont="1" applyFill="1" applyBorder="1" applyAlignment="1">
      <alignment vertical="center" wrapText="1"/>
      <protection/>
    </xf>
    <xf numFmtId="0" fontId="16" fillId="25" borderId="10" xfId="52" applyFont="1" applyFill="1" applyBorder="1" applyAlignment="1">
      <alignment horizontal="center" vertical="center" wrapText="1"/>
      <protection/>
    </xf>
    <xf numFmtId="2" fontId="23" fillId="25" borderId="11" xfId="52" applyNumberFormat="1" applyFont="1" applyFill="1" applyBorder="1" applyAlignment="1">
      <alignment horizontal="center" vertical="center" wrapText="1"/>
      <protection/>
    </xf>
    <xf numFmtId="2" fontId="23" fillId="25" borderId="11" xfId="52" applyNumberFormat="1" applyFont="1" applyFill="1" applyBorder="1" applyAlignment="1">
      <alignment horizontal="center" vertical="center"/>
      <protection/>
    </xf>
    <xf numFmtId="2" fontId="5" fillId="25" borderId="11" xfId="52" applyNumberFormat="1" applyFont="1" applyFill="1" applyBorder="1" applyAlignment="1">
      <alignment horizontal="center" vertical="center"/>
      <protection/>
    </xf>
    <xf numFmtId="0" fontId="12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vertical="center" wrapText="1"/>
    </xf>
    <xf numFmtId="0" fontId="57" fillId="25" borderId="0" xfId="0" applyFont="1" applyFill="1" applyAlignment="1">
      <alignment horizontal="right"/>
    </xf>
    <xf numFmtId="2" fontId="22" fillId="25" borderId="0" xfId="0" applyNumberFormat="1" applyFont="1" applyFill="1" applyAlignment="1">
      <alignment horizontal="center"/>
    </xf>
    <xf numFmtId="2" fontId="22" fillId="25" borderId="16" xfId="0" applyNumberFormat="1" applyFont="1" applyFill="1" applyBorder="1" applyAlignment="1">
      <alignment/>
    </xf>
    <xf numFmtId="2" fontId="22" fillId="25" borderId="16" xfId="0" applyNumberFormat="1" applyFont="1" applyFill="1" applyBorder="1" applyAlignment="1">
      <alignment horizontal="right"/>
    </xf>
    <xf numFmtId="9" fontId="23" fillId="25" borderId="11" xfId="52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172" fontId="11" fillId="0" borderId="13" xfId="52" applyNumberFormat="1" applyFont="1" applyFill="1" applyBorder="1" applyAlignment="1">
      <alignment horizontal="center" vertical="center" wrapText="1"/>
      <protection/>
    </xf>
    <xf numFmtId="2" fontId="11" fillId="0" borderId="13" xfId="52" applyNumberFormat="1" applyFont="1" applyFill="1" applyBorder="1" applyAlignment="1">
      <alignment horizontal="center" vertical="center" wrapText="1"/>
      <protection/>
    </xf>
    <xf numFmtId="0" fontId="15" fillId="0" borderId="15" xfId="52" applyFont="1" applyFill="1" applyBorder="1" applyAlignment="1">
      <alignment horizontal="center" vertical="center" wrapText="1"/>
      <protection/>
    </xf>
    <xf numFmtId="172" fontId="11" fillId="0" borderId="13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2" fontId="23" fillId="0" borderId="11" xfId="52" applyNumberFormat="1" applyFont="1" applyFill="1" applyBorder="1" applyAlignment="1">
      <alignment horizontal="center" vertical="center" wrapText="1"/>
      <protection/>
    </xf>
    <xf numFmtId="2" fontId="23" fillId="0" borderId="11" xfId="52" applyNumberFormat="1" applyFont="1" applyFill="1" applyBorder="1" applyAlignment="1">
      <alignment horizontal="center" vertical="center"/>
      <protection/>
    </xf>
    <xf numFmtId="0" fontId="23" fillId="0" borderId="11" xfId="52" applyFont="1" applyFill="1" applyBorder="1" applyAlignment="1">
      <alignment horizontal="center" vertical="center"/>
      <protection/>
    </xf>
    <xf numFmtId="2" fontId="5" fillId="0" borderId="11" xfId="52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1" fillId="0" borderId="0" xfId="52" applyFont="1" applyFill="1" applyBorder="1" applyAlignment="1">
      <alignment horizontal="center" vertical="center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left" vertical="center"/>
      <protection/>
    </xf>
    <xf numFmtId="0" fontId="1" fillId="0" borderId="0" xfId="52" applyFill="1" applyBorder="1" applyAlignment="1">
      <alignment vertical="center"/>
      <protection/>
    </xf>
    <xf numFmtId="0" fontId="14" fillId="0" borderId="0" xfId="52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15" fillId="0" borderId="0" xfId="52" applyFont="1" applyFill="1" applyBorder="1" applyAlignment="1">
      <alignment vertical="center"/>
      <protection/>
    </xf>
    <xf numFmtId="0" fontId="27" fillId="0" borderId="0" xfId="52" applyFont="1" applyFill="1" applyBorder="1" applyAlignment="1">
      <alignment vertical="center"/>
      <protection/>
    </xf>
    <xf numFmtId="0" fontId="14" fillId="0" borderId="0" xfId="52" applyFont="1" applyFill="1" applyBorder="1" applyAlignment="1">
      <alignment vertical="center"/>
      <protection/>
    </xf>
    <xf numFmtId="0" fontId="1" fillId="0" borderId="0" xfId="52" applyFill="1" applyAlignment="1">
      <alignment vertical="center"/>
      <protection/>
    </xf>
    <xf numFmtId="0" fontId="15" fillId="0" borderId="0" xfId="52" applyFont="1" applyFill="1" applyAlignment="1">
      <alignment vertical="center"/>
      <protection/>
    </xf>
    <xf numFmtId="0" fontId="56" fillId="0" borderId="0" xfId="0" applyFont="1" applyFill="1" applyAlignment="1">
      <alignment vertical="center"/>
    </xf>
    <xf numFmtId="0" fontId="14" fillId="0" borderId="0" xfId="52" applyFont="1" applyFill="1" applyAlignment="1">
      <alignment vertical="center"/>
      <protection/>
    </xf>
    <xf numFmtId="0" fontId="34" fillId="0" borderId="0" xfId="52" applyFont="1" applyFill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2" fontId="7" fillId="0" borderId="11" xfId="52" applyNumberFormat="1" applyFont="1" applyFill="1" applyBorder="1" applyAlignment="1">
      <alignment horizontal="center" vertical="center"/>
      <protection/>
    </xf>
    <xf numFmtId="173" fontId="7" fillId="0" borderId="11" xfId="52" applyNumberFormat="1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/>
      <protection/>
    </xf>
    <xf numFmtId="2" fontId="7" fillId="0" borderId="0" xfId="52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7" fillId="0" borderId="0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10" fillId="0" borderId="10" xfId="52" applyFont="1" applyFill="1" applyBorder="1" applyAlignment="1">
      <alignment horizontal="left" vertical="center" wrapText="1"/>
      <protection/>
    </xf>
    <xf numFmtId="0" fontId="11" fillId="24" borderId="11" xfId="52" applyNumberFormat="1" applyFont="1" applyFill="1" applyBorder="1" applyAlignment="1">
      <alignment horizontal="center" vertical="center" wrapText="1"/>
      <protection/>
    </xf>
    <xf numFmtId="49" fontId="11" fillId="24" borderId="11" xfId="52" applyNumberFormat="1" applyFont="1" applyFill="1" applyBorder="1" applyAlignment="1">
      <alignment horizontal="center" vertical="center" wrapText="1"/>
      <protection/>
    </xf>
    <xf numFmtId="49" fontId="15" fillId="24" borderId="11" xfId="52" applyNumberFormat="1" applyFont="1" applyFill="1" applyBorder="1" applyAlignment="1">
      <alignment horizontal="center" vertical="center"/>
      <protection/>
    </xf>
    <xf numFmtId="0" fontId="5" fillId="25" borderId="11" xfId="52" applyFont="1" applyFill="1" applyBorder="1" applyAlignment="1">
      <alignment vertical="center" wrapText="1"/>
      <protection/>
    </xf>
    <xf numFmtId="0" fontId="5" fillId="25" borderId="10" xfId="52" applyFont="1" applyFill="1" applyBorder="1" applyAlignment="1">
      <alignment horizontal="center" vertical="center" wrapText="1"/>
      <protection/>
    </xf>
    <xf numFmtId="172" fontId="5" fillId="25" borderId="11" xfId="52" applyNumberFormat="1" applyFont="1" applyFill="1" applyBorder="1" applyAlignment="1">
      <alignment horizontal="center" vertical="center" wrapText="1"/>
      <protection/>
    </xf>
    <xf numFmtId="2" fontId="5" fillId="25" borderId="11" xfId="52" applyNumberFormat="1" applyFont="1" applyFill="1" applyBorder="1" applyAlignment="1">
      <alignment horizontal="center" vertical="center" wrapText="1"/>
      <protection/>
    </xf>
    <xf numFmtId="9" fontId="5" fillId="25" borderId="11" xfId="52" applyNumberFormat="1" applyFont="1" applyFill="1" applyBorder="1" applyAlignment="1">
      <alignment horizontal="center" vertical="center"/>
      <protection/>
    </xf>
    <xf numFmtId="0" fontId="5" fillId="25" borderId="11" xfId="52" applyFont="1" applyFill="1" applyBorder="1" applyAlignment="1">
      <alignment horizontal="center" vertical="center" wrapText="1"/>
      <protection/>
    </xf>
    <xf numFmtId="0" fontId="5" fillId="25" borderId="11" xfId="52" applyFont="1" applyFill="1" applyBorder="1" applyAlignment="1">
      <alignment horizontal="left" vertical="center"/>
      <protection/>
    </xf>
    <xf numFmtId="173" fontId="5" fillId="25" borderId="11" xfId="52" applyNumberFormat="1" applyFont="1" applyFill="1" applyBorder="1" applyAlignment="1">
      <alignment horizontal="center" vertical="center"/>
      <protection/>
    </xf>
    <xf numFmtId="0" fontId="2" fillId="24" borderId="10" xfId="52" applyFont="1" applyFill="1" applyBorder="1" applyAlignment="1">
      <alignment vertical="center" wrapText="1"/>
      <protection/>
    </xf>
    <xf numFmtId="0" fontId="14" fillId="24" borderId="11" xfId="52" applyFont="1" applyFill="1" applyBorder="1" applyAlignment="1">
      <alignment horizontal="center" vertical="center"/>
      <protection/>
    </xf>
    <xf numFmtId="0" fontId="1" fillId="24" borderId="0" xfId="52" applyFont="1" applyFill="1">
      <alignment/>
      <protection/>
    </xf>
    <xf numFmtId="0" fontId="0" fillId="24" borderId="0" xfId="0" applyFont="1" applyFill="1" applyAlignment="1">
      <alignment/>
    </xf>
    <xf numFmtId="0" fontId="2" fillId="24" borderId="11" xfId="52" applyFont="1" applyFill="1" applyBorder="1" applyAlignment="1">
      <alignment horizontal="center" vertical="center"/>
      <protection/>
    </xf>
    <xf numFmtId="2" fontId="11" fillId="0" borderId="11" xfId="52" applyNumberFormat="1" applyFont="1" applyFill="1" applyBorder="1" applyAlignment="1">
      <alignment horizontal="center" vertical="center"/>
      <protection/>
    </xf>
    <xf numFmtId="1" fontId="0" fillId="0" borderId="18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49" fontId="32" fillId="0" borderId="19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31" fillId="0" borderId="21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8" fillId="0" borderId="0" xfId="52" applyFont="1" applyFill="1" applyAlignment="1">
      <alignment horizontal="left" vertical="center" wrapText="1"/>
      <protection/>
    </xf>
    <xf numFmtId="0" fontId="28" fillId="0" borderId="0" xfId="0" applyFont="1" applyFill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24" xfId="52" applyFont="1" applyFill="1" applyBorder="1" applyAlignment="1">
      <alignment horizontal="center" vertical="center"/>
      <protection/>
    </xf>
    <xf numFmtId="0" fontId="6" fillId="0" borderId="25" xfId="52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left" vertical="center" wrapText="1"/>
    </xf>
    <xf numFmtId="1" fontId="0" fillId="0" borderId="27" xfId="0" applyNumberFormat="1" applyFont="1" applyFill="1" applyBorder="1" applyAlignment="1">
      <alignment horizontal="left" vertical="center" wrapText="1"/>
    </xf>
    <xf numFmtId="1" fontId="0" fillId="0" borderId="18" xfId="0" applyNumberFormat="1" applyFont="1" applyFill="1" applyBorder="1" applyAlignment="1">
      <alignment horizontal="left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left" vertical="center" wrapText="1"/>
    </xf>
    <xf numFmtId="0" fontId="54" fillId="0" borderId="23" xfId="0" applyFont="1" applyBorder="1" applyAlignment="1">
      <alignment horizontal="left" vertical="center" wrapText="1"/>
    </xf>
    <xf numFmtId="0" fontId="54" fillId="0" borderId="29" xfId="0" applyFont="1" applyBorder="1" applyAlignment="1">
      <alignment horizontal="left" vertical="center" wrapText="1"/>
    </xf>
    <xf numFmtId="0" fontId="0" fillId="25" borderId="16" xfId="0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12" fillId="25" borderId="0" xfId="0" applyFont="1" applyFill="1" applyAlignment="1">
      <alignment horizontal="left" vertical="center" wrapText="1"/>
    </xf>
    <xf numFmtId="0" fontId="28" fillId="25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35.875" style="21" customWidth="1"/>
    <col min="2" max="2" width="9.25390625" style="22" customWidth="1"/>
    <col min="3" max="3" width="8.125" style="23" customWidth="1"/>
    <col min="4" max="4" width="11.125" style="24" customWidth="1"/>
    <col min="5" max="5" width="10.00390625" style="139" customWidth="1"/>
    <col min="6" max="6" width="9.25390625" style="139" customWidth="1"/>
    <col min="7" max="7" width="15.75390625" style="164" customWidth="1"/>
    <col min="8" max="8" width="11.625" style="140" customWidth="1"/>
    <col min="9" max="14" width="9.125" style="140" customWidth="1"/>
    <col min="15" max="15" width="10.00390625" style="140" bestFit="1" customWidth="1"/>
    <col min="16" max="16384" width="9.125" style="140" customWidth="1"/>
  </cols>
  <sheetData>
    <row r="1" spans="1:7" s="138" customFormat="1" ht="42.75" customHeight="1" thickBot="1">
      <c r="A1" s="200" t="s">
        <v>26</v>
      </c>
      <c r="B1" s="201"/>
      <c r="C1" s="201"/>
      <c r="D1" s="201"/>
      <c r="E1" s="201"/>
      <c r="F1" s="201"/>
      <c r="G1" s="201"/>
    </row>
    <row r="2" spans="1:7" s="141" customFormat="1" ht="15.75">
      <c r="A2" s="202" t="s">
        <v>20</v>
      </c>
      <c r="B2" s="202"/>
      <c r="C2" s="202"/>
      <c r="D2" s="202"/>
      <c r="E2" s="202"/>
      <c r="F2" s="202"/>
      <c r="G2" s="202"/>
    </row>
    <row r="3" spans="1:7" s="141" customFormat="1" ht="15.75">
      <c r="A3" s="202" t="s">
        <v>68</v>
      </c>
      <c r="B3" s="202"/>
      <c r="C3" s="202"/>
      <c r="D3" s="202"/>
      <c r="E3" s="202"/>
      <c r="F3" s="202"/>
      <c r="G3" s="202"/>
    </row>
    <row r="4" spans="1:7" s="141" customFormat="1" ht="18">
      <c r="A4" s="28" t="s">
        <v>42</v>
      </c>
      <c r="B4" s="204" t="s">
        <v>51</v>
      </c>
      <c r="C4" s="204"/>
      <c r="D4" s="204"/>
      <c r="E4" s="204"/>
      <c r="F4" s="26"/>
      <c r="G4" s="26"/>
    </row>
    <row r="5" spans="1:7" s="141" customFormat="1" ht="15.75">
      <c r="A5" s="202" t="s">
        <v>84</v>
      </c>
      <c r="B5" s="202"/>
      <c r="C5" s="202"/>
      <c r="D5" s="202"/>
      <c r="E5" s="202"/>
      <c r="F5" s="202"/>
      <c r="G5" s="202"/>
    </row>
    <row r="6" spans="1:8" s="142" customFormat="1" ht="27.75" customHeight="1">
      <c r="A6" s="203" t="s">
        <v>25</v>
      </c>
      <c r="B6" s="203"/>
      <c r="C6" s="203"/>
      <c r="D6" s="203"/>
      <c r="E6" s="203"/>
      <c r="F6" s="203"/>
      <c r="G6" s="203"/>
      <c r="H6" s="29"/>
    </row>
    <row r="7" spans="1:8" s="35" customFormat="1" ht="72.75" customHeight="1">
      <c r="A7" s="31" t="s">
        <v>1</v>
      </c>
      <c r="B7" s="32" t="s">
        <v>27</v>
      </c>
      <c r="C7" s="33" t="s">
        <v>28</v>
      </c>
      <c r="D7" s="4" t="s">
        <v>22</v>
      </c>
      <c r="E7" s="31" t="s">
        <v>52</v>
      </c>
      <c r="F7" s="31" t="s">
        <v>37</v>
      </c>
      <c r="G7" s="31" t="s">
        <v>2</v>
      </c>
      <c r="H7" s="34"/>
    </row>
    <row r="8" spans="1:8" s="40" customFormat="1" ht="14.25" customHeight="1">
      <c r="A8" s="36">
        <v>1</v>
      </c>
      <c r="B8" s="37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9"/>
    </row>
    <row r="9" spans="1:8" ht="28.5" customHeight="1">
      <c r="A9" s="168" t="s">
        <v>11</v>
      </c>
      <c r="B9" s="8"/>
      <c r="C9" s="14"/>
      <c r="D9" s="4"/>
      <c r="E9" s="144"/>
      <c r="F9" s="144"/>
      <c r="G9" s="145"/>
      <c r="H9" s="146"/>
    </row>
    <row r="10" spans="1:8" ht="15.75" customHeight="1">
      <c r="A10" s="42" t="s">
        <v>13</v>
      </c>
      <c r="B10" s="8"/>
      <c r="C10" s="14"/>
      <c r="D10" s="4"/>
      <c r="E10" s="144"/>
      <c r="F10" s="144"/>
      <c r="G10" s="145"/>
      <c r="H10" s="146"/>
    </row>
    <row r="11" spans="1:8" s="148" customFormat="1" ht="16.5" customHeight="1">
      <c r="A11" s="53" t="s">
        <v>8</v>
      </c>
      <c r="B11" s="54" t="s">
        <v>10</v>
      </c>
      <c r="C11" s="33">
        <f>16*7</f>
        <v>112</v>
      </c>
      <c r="D11" s="4">
        <v>0.35</v>
      </c>
      <c r="E11" s="4">
        <f aca="true" t="shared" si="0" ref="E11:E38">C11*D11</f>
        <v>39.199999999999996</v>
      </c>
      <c r="F11" s="74" t="s">
        <v>43</v>
      </c>
      <c r="G11" s="49" t="s">
        <v>62</v>
      </c>
      <c r="H11" s="147"/>
    </row>
    <row r="12" spans="1:8" s="148" customFormat="1" ht="27" customHeight="1">
      <c r="A12" s="53" t="s">
        <v>86</v>
      </c>
      <c r="B12" s="54" t="s">
        <v>3</v>
      </c>
      <c r="C12" s="33">
        <v>32</v>
      </c>
      <c r="D12" s="4">
        <v>2.2</v>
      </c>
      <c r="E12" s="4">
        <f t="shared" si="0"/>
        <v>70.4</v>
      </c>
      <c r="F12" s="74" t="s">
        <v>43</v>
      </c>
      <c r="G12" s="49" t="s">
        <v>63</v>
      </c>
      <c r="H12" s="147"/>
    </row>
    <row r="13" spans="1:8" s="148" customFormat="1" ht="15.75" customHeight="1">
      <c r="A13" s="42" t="s">
        <v>12</v>
      </c>
      <c r="B13" s="3"/>
      <c r="C13" s="5"/>
      <c r="D13" s="4"/>
      <c r="E13" s="4"/>
      <c r="F13" s="74"/>
      <c r="G13" s="49"/>
      <c r="H13" s="149"/>
    </row>
    <row r="14" spans="1:8" s="148" customFormat="1" ht="15" customHeight="1">
      <c r="A14" s="53" t="s">
        <v>36</v>
      </c>
      <c r="B14" s="54" t="s">
        <v>3</v>
      </c>
      <c r="C14" s="33">
        <v>30</v>
      </c>
      <c r="D14" s="4">
        <v>15</v>
      </c>
      <c r="E14" s="4">
        <f t="shared" si="0"/>
        <v>450</v>
      </c>
      <c r="F14" s="74" t="s">
        <v>43</v>
      </c>
      <c r="G14" s="49"/>
      <c r="H14" s="147"/>
    </row>
    <row r="15" spans="1:8" s="148" customFormat="1" ht="15" customHeight="1">
      <c r="A15" s="53" t="s">
        <v>0</v>
      </c>
      <c r="B15" s="54" t="s">
        <v>5</v>
      </c>
      <c r="C15" s="33">
        <v>80</v>
      </c>
      <c r="D15" s="4">
        <v>0.3</v>
      </c>
      <c r="E15" s="4">
        <f t="shared" si="0"/>
        <v>24</v>
      </c>
      <c r="F15" s="74" t="s">
        <v>43</v>
      </c>
      <c r="G15" s="49" t="s">
        <v>67</v>
      </c>
      <c r="H15" s="150"/>
    </row>
    <row r="16" spans="1:8" s="148" customFormat="1" ht="15.75" customHeight="1">
      <c r="A16" s="53" t="s">
        <v>31</v>
      </c>
      <c r="B16" s="54" t="s">
        <v>6</v>
      </c>
      <c r="C16" s="33">
        <v>75</v>
      </c>
      <c r="D16" s="4">
        <v>0.5</v>
      </c>
      <c r="E16" s="4">
        <f t="shared" si="0"/>
        <v>37.5</v>
      </c>
      <c r="F16" s="74" t="s">
        <v>43</v>
      </c>
      <c r="G16" s="49"/>
      <c r="H16" s="151"/>
    </row>
    <row r="17" spans="1:8" ht="15.75" customHeight="1">
      <c r="A17" s="51" t="s">
        <v>14</v>
      </c>
      <c r="B17" s="8"/>
      <c r="C17" s="14"/>
      <c r="D17" s="4"/>
      <c r="E17" s="4"/>
      <c r="F17" s="74"/>
      <c r="G17" s="12"/>
      <c r="H17" s="152"/>
    </row>
    <row r="18" spans="1:8" ht="15.75" customHeight="1">
      <c r="A18" s="42" t="s">
        <v>15</v>
      </c>
      <c r="B18" s="205"/>
      <c r="C18" s="206"/>
      <c r="D18" s="207"/>
      <c r="E18" s="4"/>
      <c r="F18" s="74"/>
      <c r="G18" s="12"/>
      <c r="H18" s="152"/>
    </row>
    <row r="19" spans="1:8" s="148" customFormat="1" ht="15" customHeight="1">
      <c r="A19" s="16" t="s">
        <v>35</v>
      </c>
      <c r="B19" s="17" t="s">
        <v>3</v>
      </c>
      <c r="C19" s="19">
        <v>3</v>
      </c>
      <c r="D19" s="18">
        <v>1.25</v>
      </c>
      <c r="E19" s="18">
        <f t="shared" si="0"/>
        <v>3.75</v>
      </c>
      <c r="F19" s="169" t="s">
        <v>43</v>
      </c>
      <c r="G19" s="73" t="s">
        <v>53</v>
      </c>
      <c r="H19" s="155"/>
    </row>
    <row r="20" spans="1:8" s="148" customFormat="1" ht="13.5" customHeight="1">
      <c r="A20" s="16" t="s">
        <v>54</v>
      </c>
      <c r="B20" s="17" t="s">
        <v>3</v>
      </c>
      <c r="C20" s="19">
        <v>3</v>
      </c>
      <c r="D20" s="18">
        <v>1.25</v>
      </c>
      <c r="E20" s="18">
        <f t="shared" si="0"/>
        <v>3.75</v>
      </c>
      <c r="F20" s="169" t="s">
        <v>43</v>
      </c>
      <c r="G20" s="73" t="s">
        <v>53</v>
      </c>
      <c r="H20" s="155"/>
    </row>
    <row r="21" spans="1:8" ht="12.75" customHeight="1">
      <c r="A21" s="42" t="s">
        <v>16</v>
      </c>
      <c r="B21" s="3"/>
      <c r="C21" s="14"/>
      <c r="D21" s="4"/>
      <c r="E21" s="4"/>
      <c r="F21" s="15"/>
      <c r="G21" s="49"/>
      <c r="H21" s="152"/>
    </row>
    <row r="22" spans="1:8" ht="18" customHeight="1">
      <c r="A22" s="16" t="s">
        <v>55</v>
      </c>
      <c r="B22" s="78" t="s">
        <v>5</v>
      </c>
      <c r="C22" s="79">
        <v>310.2</v>
      </c>
      <c r="D22" s="18">
        <v>1.1</v>
      </c>
      <c r="E22" s="18">
        <f t="shared" si="0"/>
        <v>341.22</v>
      </c>
      <c r="F22" s="169" t="s">
        <v>43</v>
      </c>
      <c r="G22" s="81"/>
      <c r="H22" s="152"/>
    </row>
    <row r="23" spans="1:8" s="148" customFormat="1" ht="15.75" customHeight="1">
      <c r="A23" s="16" t="s">
        <v>56</v>
      </c>
      <c r="B23" s="78" t="s">
        <v>5</v>
      </c>
      <c r="C23" s="79">
        <v>310.2</v>
      </c>
      <c r="D23" s="18">
        <v>1.1</v>
      </c>
      <c r="E23" s="18">
        <f t="shared" si="0"/>
        <v>341.22</v>
      </c>
      <c r="F23" s="169" t="s">
        <v>43</v>
      </c>
      <c r="G23" s="81"/>
      <c r="H23" s="155"/>
    </row>
    <row r="24" spans="1:8" s="148" customFormat="1" ht="15" customHeight="1">
      <c r="A24" s="16" t="s">
        <v>57</v>
      </c>
      <c r="B24" s="82" t="s">
        <v>5</v>
      </c>
      <c r="C24" s="79">
        <v>310.2</v>
      </c>
      <c r="D24" s="83">
        <v>0.35</v>
      </c>
      <c r="E24" s="18">
        <f t="shared" si="0"/>
        <v>108.57</v>
      </c>
      <c r="F24" s="169" t="s">
        <v>43</v>
      </c>
      <c r="G24" s="81"/>
      <c r="H24" s="155"/>
    </row>
    <row r="25" spans="1:8" s="148" customFormat="1" ht="15" customHeight="1">
      <c r="A25" s="16" t="s">
        <v>59</v>
      </c>
      <c r="B25" s="82" t="s">
        <v>5</v>
      </c>
      <c r="C25" s="79">
        <v>310.2</v>
      </c>
      <c r="D25" s="83">
        <v>0.35</v>
      </c>
      <c r="E25" s="18">
        <f t="shared" si="0"/>
        <v>108.57</v>
      </c>
      <c r="F25" s="169" t="s">
        <v>43</v>
      </c>
      <c r="G25" s="81"/>
      <c r="H25" s="155"/>
    </row>
    <row r="26" spans="1:8" s="154" customFormat="1" ht="15" customHeight="1">
      <c r="A26" s="16" t="s">
        <v>41</v>
      </c>
      <c r="B26" s="84" t="s">
        <v>5</v>
      </c>
      <c r="C26" s="85">
        <f>C25+C24</f>
        <v>620.4</v>
      </c>
      <c r="D26" s="83">
        <v>0.2</v>
      </c>
      <c r="E26" s="18">
        <f t="shared" si="0"/>
        <v>124.08</v>
      </c>
      <c r="F26" s="169" t="s">
        <v>43</v>
      </c>
      <c r="G26" s="73"/>
      <c r="H26" s="153"/>
    </row>
    <row r="27" spans="1:8" s="148" customFormat="1" ht="21" customHeight="1">
      <c r="A27" s="16" t="s">
        <v>58</v>
      </c>
      <c r="B27" s="17" t="s">
        <v>3</v>
      </c>
      <c r="C27" s="19">
        <v>15</v>
      </c>
      <c r="D27" s="18">
        <v>1.3</v>
      </c>
      <c r="E27" s="18">
        <f t="shared" si="0"/>
        <v>19.5</v>
      </c>
      <c r="F27" s="169" t="s">
        <v>43</v>
      </c>
      <c r="G27" s="73" t="s">
        <v>61</v>
      </c>
      <c r="H27" s="155"/>
    </row>
    <row r="28" spans="1:8" s="148" customFormat="1" ht="24" customHeight="1">
      <c r="A28" s="16" t="s">
        <v>60</v>
      </c>
      <c r="B28" s="17" t="s">
        <v>3</v>
      </c>
      <c r="C28" s="19">
        <v>60</v>
      </c>
      <c r="D28" s="18">
        <v>1.3</v>
      </c>
      <c r="E28" s="18">
        <f t="shared" si="0"/>
        <v>78</v>
      </c>
      <c r="F28" s="169" t="s">
        <v>43</v>
      </c>
      <c r="G28" s="73" t="s">
        <v>61</v>
      </c>
      <c r="H28" s="156"/>
    </row>
    <row r="29" spans="1:8" s="148" customFormat="1" ht="18.75" customHeight="1">
      <c r="A29" s="16" t="s">
        <v>9</v>
      </c>
      <c r="B29" s="17" t="s">
        <v>5</v>
      </c>
      <c r="C29" s="19">
        <v>10</v>
      </c>
      <c r="D29" s="18">
        <v>1</v>
      </c>
      <c r="E29" s="18">
        <f t="shared" si="0"/>
        <v>10</v>
      </c>
      <c r="F29" s="20" t="s">
        <v>43</v>
      </c>
      <c r="G29" s="73" t="s">
        <v>53</v>
      </c>
      <c r="H29" s="151"/>
    </row>
    <row r="30" spans="1:8" s="148" customFormat="1" ht="26.25" customHeight="1">
      <c r="A30" s="53" t="s">
        <v>30</v>
      </c>
      <c r="B30" s="54" t="s">
        <v>3</v>
      </c>
      <c r="C30" s="33">
        <v>2</v>
      </c>
      <c r="D30" s="4">
        <v>286.2</v>
      </c>
      <c r="E30" s="4">
        <f t="shared" si="0"/>
        <v>572.4</v>
      </c>
      <c r="F30" s="46" t="s">
        <v>44</v>
      </c>
      <c r="G30" s="49"/>
      <c r="H30" s="151"/>
    </row>
    <row r="31" spans="1:8" s="148" customFormat="1" ht="21" customHeight="1">
      <c r="A31" s="53" t="s">
        <v>33</v>
      </c>
      <c r="B31" s="54" t="s">
        <v>6</v>
      </c>
      <c r="C31" s="33">
        <v>6381.4</v>
      </c>
      <c r="D31" s="4">
        <v>0.025</v>
      </c>
      <c r="E31" s="4">
        <f t="shared" si="0"/>
        <v>159.535</v>
      </c>
      <c r="F31" s="46" t="s">
        <v>44</v>
      </c>
      <c r="G31" s="46"/>
      <c r="H31" s="151"/>
    </row>
    <row r="32" spans="1:8" ht="18" customHeight="1">
      <c r="A32" s="51" t="s">
        <v>17</v>
      </c>
      <c r="B32" s="205"/>
      <c r="C32" s="206"/>
      <c r="D32" s="207"/>
      <c r="E32" s="4"/>
      <c r="F32" s="15"/>
      <c r="G32" s="12"/>
      <c r="H32" s="146"/>
    </row>
    <row r="33" spans="1:8" s="148" customFormat="1" ht="15" customHeight="1">
      <c r="A33" s="16" t="s">
        <v>7</v>
      </c>
      <c r="B33" s="17" t="s">
        <v>29</v>
      </c>
      <c r="C33" s="170" t="s">
        <v>87</v>
      </c>
      <c r="D33" s="18">
        <v>0.6</v>
      </c>
      <c r="E33" s="18">
        <f>120*0.6</f>
        <v>72</v>
      </c>
      <c r="F33" s="80" t="s">
        <v>43</v>
      </c>
      <c r="G33" s="171"/>
      <c r="H33" s="151"/>
    </row>
    <row r="34" spans="1:8" ht="17.25" customHeight="1">
      <c r="A34" s="51" t="s">
        <v>18</v>
      </c>
      <c r="B34" s="8"/>
      <c r="C34" s="14"/>
      <c r="D34" s="57"/>
      <c r="E34" s="4"/>
      <c r="F34" s="56"/>
      <c r="G34" s="50"/>
      <c r="H34" s="146"/>
    </row>
    <row r="35" spans="1:14" s="148" customFormat="1" ht="15.75" customHeight="1">
      <c r="A35" s="53" t="s">
        <v>32</v>
      </c>
      <c r="B35" s="54" t="s">
        <v>6</v>
      </c>
      <c r="C35" s="33"/>
      <c r="D35" s="4">
        <v>1.5</v>
      </c>
      <c r="E35" s="4">
        <f t="shared" si="0"/>
        <v>0</v>
      </c>
      <c r="F35" s="56" t="s">
        <v>43</v>
      </c>
      <c r="G35" s="71"/>
      <c r="H35" s="151"/>
      <c r="M35" s="157"/>
      <c r="N35" s="157"/>
    </row>
    <row r="36" spans="1:14" s="148" customFormat="1" ht="15" customHeight="1">
      <c r="A36" s="53" t="s">
        <v>19</v>
      </c>
      <c r="B36" s="54" t="s">
        <v>6</v>
      </c>
      <c r="C36" s="33"/>
      <c r="D36" s="4">
        <v>1.5</v>
      </c>
      <c r="E36" s="4">
        <f t="shared" si="0"/>
        <v>0</v>
      </c>
      <c r="F36" s="56" t="s">
        <v>43</v>
      </c>
      <c r="G36" s="71"/>
      <c r="H36" s="149"/>
      <c r="M36" s="157"/>
      <c r="N36" s="157"/>
    </row>
    <row r="37" spans="1:8" s="148" customFormat="1" ht="17.25" customHeight="1">
      <c r="A37" s="53" t="s">
        <v>4</v>
      </c>
      <c r="B37" s="32" t="s">
        <v>3</v>
      </c>
      <c r="C37" s="33">
        <v>1</v>
      </c>
      <c r="D37" s="4">
        <v>0.95</v>
      </c>
      <c r="E37" s="4">
        <f>C37*D37</f>
        <v>0.95</v>
      </c>
      <c r="F37" s="56" t="s">
        <v>43</v>
      </c>
      <c r="G37" s="75" t="s">
        <v>50</v>
      </c>
      <c r="H37" s="149"/>
    </row>
    <row r="38" spans="1:8" s="148" customFormat="1" ht="18" customHeight="1">
      <c r="A38" s="53" t="s">
        <v>88</v>
      </c>
      <c r="B38" s="60" t="s">
        <v>3</v>
      </c>
      <c r="C38" s="33">
        <v>1</v>
      </c>
      <c r="D38" s="4">
        <v>6.2</v>
      </c>
      <c r="E38" s="4">
        <f t="shared" si="0"/>
        <v>6.2</v>
      </c>
      <c r="F38" s="56" t="s">
        <v>43</v>
      </c>
      <c r="G38" s="75" t="s">
        <v>50</v>
      </c>
      <c r="H38" s="151"/>
    </row>
    <row r="39" spans="1:8" ht="12.75" customHeight="1">
      <c r="A39" s="132" t="s">
        <v>34</v>
      </c>
      <c r="B39" s="133"/>
      <c r="C39" s="14"/>
      <c r="D39" s="134"/>
      <c r="E39" s="135">
        <v>30</v>
      </c>
      <c r="F39" s="136" t="s">
        <v>43</v>
      </c>
      <c r="G39" s="137"/>
      <c r="H39" s="146"/>
    </row>
    <row r="40" spans="1:8" s="162" customFormat="1" ht="21" customHeight="1">
      <c r="A40" s="90" t="s">
        <v>69</v>
      </c>
      <c r="B40" s="32"/>
      <c r="C40" s="33"/>
      <c r="D40" s="4"/>
      <c r="E40" s="158">
        <f>E11+E12+E14+E15+E16+E19+E20+E22+E23+E24+E25+E26+E27+E28+E29+E33+E35+E36+E37+E38+E39</f>
        <v>1868.9099999999999</v>
      </c>
      <c r="F40" s="159"/>
      <c r="G40" s="160"/>
      <c r="H40" s="161"/>
    </row>
    <row r="41" spans="1:8" s="162" customFormat="1" ht="33.75" customHeight="1">
      <c r="A41" s="90" t="s">
        <v>70</v>
      </c>
      <c r="B41" s="32"/>
      <c r="C41" s="33"/>
      <c r="D41" s="4"/>
      <c r="E41" s="158">
        <f>E30+E31</f>
        <v>731.935</v>
      </c>
      <c r="F41" s="159"/>
      <c r="G41" s="160"/>
      <c r="H41" s="161"/>
    </row>
    <row r="42" spans="1:8" ht="15.75">
      <c r="A42" s="61"/>
      <c r="B42" s="62"/>
      <c r="C42" s="63"/>
      <c r="D42" s="30"/>
      <c r="E42" s="143"/>
      <c r="F42" s="143"/>
      <c r="G42" s="163"/>
      <c r="H42" s="161"/>
    </row>
    <row r="43" spans="1:7" s="162" customFormat="1" ht="24" customHeight="1">
      <c r="A43" s="208" t="s">
        <v>21</v>
      </c>
      <c r="B43" s="208"/>
      <c r="C43" s="208"/>
      <c r="D43" s="24"/>
      <c r="F43" s="199" t="s">
        <v>85</v>
      </c>
      <c r="G43" s="199"/>
    </row>
    <row r="44" spans="1:7" s="162" customFormat="1" ht="24" customHeight="1" thickBot="1">
      <c r="A44" s="64" t="s">
        <v>48</v>
      </c>
      <c r="B44" s="65"/>
      <c r="C44" s="65"/>
      <c r="D44" s="24"/>
      <c r="G44" s="35"/>
    </row>
    <row r="45" spans="1:7" s="162" customFormat="1" ht="24" customHeight="1" thickBot="1">
      <c r="A45" s="13"/>
      <c r="B45" s="188" t="s">
        <v>47</v>
      </c>
      <c r="C45" s="189"/>
      <c r="D45" s="189"/>
      <c r="E45" s="189"/>
      <c r="F45" s="189"/>
      <c r="G45" s="189"/>
    </row>
    <row r="47" spans="1:7" s="165" customFormat="1" ht="15.75">
      <c r="A47" s="26" t="s">
        <v>43</v>
      </c>
      <c r="B47" s="187" t="s">
        <v>71</v>
      </c>
      <c r="C47" s="187"/>
      <c r="D47" s="187"/>
      <c r="E47" s="187"/>
      <c r="F47" s="187"/>
      <c r="G47" s="187"/>
    </row>
    <row r="48" spans="1:7" s="165" customFormat="1" ht="15.75">
      <c r="A48" s="26" t="s">
        <v>44</v>
      </c>
      <c r="B48" s="187" t="s">
        <v>46</v>
      </c>
      <c r="C48" s="187"/>
      <c r="D48" s="187"/>
      <c r="E48" s="187"/>
      <c r="F48" s="187"/>
      <c r="G48" s="187"/>
    </row>
    <row r="49" spans="1:7" s="165" customFormat="1" ht="15.75">
      <c r="A49" s="26" t="s">
        <v>45</v>
      </c>
      <c r="B49" s="187" t="s">
        <v>49</v>
      </c>
      <c r="C49" s="187"/>
      <c r="D49" s="187"/>
      <c r="E49" s="187"/>
      <c r="F49" s="187"/>
      <c r="G49" s="187"/>
    </row>
    <row r="50" spans="1:7" ht="13.5" thickBot="1">
      <c r="A50" s="148"/>
      <c r="B50" s="10"/>
      <c r="G50" s="148"/>
    </row>
    <row r="51" spans="1:7" ht="18.75">
      <c r="A51" s="193" t="s">
        <v>40</v>
      </c>
      <c r="B51" s="194"/>
      <c r="C51" s="194"/>
      <c r="D51" s="194"/>
      <c r="E51" s="194"/>
      <c r="F51" s="194"/>
      <c r="G51" s="195"/>
    </row>
    <row r="52" spans="1:7" ht="18.75">
      <c r="A52" s="196" t="s">
        <v>51</v>
      </c>
      <c r="B52" s="197"/>
      <c r="C52" s="197"/>
      <c r="D52" s="197"/>
      <c r="E52" s="197"/>
      <c r="F52" s="197"/>
      <c r="G52" s="198"/>
    </row>
    <row r="53" spans="1:7" ht="103.5" customHeight="1">
      <c r="A53" s="190" t="s">
        <v>64</v>
      </c>
      <c r="B53" s="191"/>
      <c r="C53" s="191"/>
      <c r="D53" s="191"/>
      <c r="E53" s="191"/>
      <c r="F53" s="191"/>
      <c r="G53" s="192"/>
    </row>
    <row r="54" spans="1:7" ht="27" customHeight="1">
      <c r="A54" s="221" t="s">
        <v>65</v>
      </c>
      <c r="B54" s="222"/>
      <c r="C54" s="222"/>
      <c r="D54" s="222"/>
      <c r="E54" s="222"/>
      <c r="F54" s="222"/>
      <c r="G54" s="223"/>
    </row>
    <row r="55" spans="1:7" ht="105" customHeight="1" thickBot="1">
      <c r="A55" s="224" t="s">
        <v>66</v>
      </c>
      <c r="B55" s="225"/>
      <c r="C55" s="225"/>
      <c r="D55" s="225"/>
      <c r="E55" s="225"/>
      <c r="F55" s="225"/>
      <c r="G55" s="226"/>
    </row>
    <row r="56" spans="1:7" s="165" customFormat="1" ht="15">
      <c r="A56" s="219"/>
      <c r="B56" s="219"/>
      <c r="C56" s="219"/>
      <c r="D56" s="219"/>
      <c r="E56" s="219"/>
      <c r="F56" s="219"/>
      <c r="G56" s="219"/>
    </row>
    <row r="57" spans="2:6" s="165" customFormat="1" ht="16.5" thickBot="1">
      <c r="B57" s="66"/>
      <c r="C57" s="67"/>
      <c r="D57" s="68"/>
      <c r="E57" s="166"/>
      <c r="F57" s="166"/>
    </row>
    <row r="58" spans="1:7" ht="15.75" thickBot="1">
      <c r="A58" s="66" t="s">
        <v>51</v>
      </c>
      <c r="B58" s="211" t="s">
        <v>38</v>
      </c>
      <c r="C58" s="212"/>
      <c r="D58" s="212"/>
      <c r="E58" s="213"/>
      <c r="F58" s="214"/>
      <c r="G58" s="186"/>
    </row>
    <row r="59" spans="1:7" ht="13.5" thickBot="1">
      <c r="A59" s="148"/>
      <c r="B59" s="215" t="s">
        <v>39</v>
      </c>
      <c r="C59" s="220"/>
      <c r="D59" s="215"/>
      <c r="E59" s="216"/>
      <c r="F59" s="217"/>
      <c r="G59" s="218"/>
    </row>
    <row r="60" spans="1:7" ht="12.75">
      <c r="A60" s="148"/>
      <c r="C60" s="167"/>
      <c r="D60" s="209" t="s">
        <v>23</v>
      </c>
      <c r="E60" s="209"/>
      <c r="F60" s="210" t="s">
        <v>24</v>
      </c>
      <c r="G60" s="210"/>
    </row>
    <row r="61" spans="1:2" ht="12.75">
      <c r="A61" s="140"/>
      <c r="B61" s="69"/>
    </row>
    <row r="62" spans="1:7" ht="12.75">
      <c r="A62" s="162"/>
      <c r="B62" s="35"/>
      <c r="C62" s="70"/>
      <c r="G62" s="162"/>
    </row>
    <row r="63" spans="1:5" ht="17.25" customHeight="1">
      <c r="A63" s="140"/>
      <c r="C63" s="66"/>
      <c r="D63" s="66"/>
      <c r="E63" s="66"/>
    </row>
    <row r="64" spans="1:2" ht="12.75">
      <c r="A64" s="140"/>
      <c r="B64" s="69"/>
    </row>
    <row r="65" spans="1:2" ht="12.75">
      <c r="A65" s="140"/>
      <c r="B65" s="69"/>
    </row>
    <row r="66" spans="1:2" ht="12.75">
      <c r="A66" s="140"/>
      <c r="B66" s="69"/>
    </row>
    <row r="67" spans="1:2" ht="12.75">
      <c r="A67" s="140"/>
      <c r="B67" s="69"/>
    </row>
    <row r="68" spans="1:2" ht="12.75">
      <c r="A68" s="140"/>
      <c r="B68" s="69"/>
    </row>
    <row r="69" spans="1:2" ht="12.75">
      <c r="A69" s="140"/>
      <c r="B69" s="69"/>
    </row>
    <row r="70" spans="1:2" ht="12.75">
      <c r="A70" s="140"/>
      <c r="B70" s="69"/>
    </row>
    <row r="71" spans="1:2" ht="12.75">
      <c r="A71" s="140"/>
      <c r="B71" s="69"/>
    </row>
    <row r="72" spans="1:2" ht="12.75">
      <c r="A72" s="140"/>
      <c r="B72" s="69"/>
    </row>
    <row r="73" spans="1:2" ht="12.75">
      <c r="A73" s="140"/>
      <c r="B73" s="69"/>
    </row>
    <row r="74" spans="1:2" ht="12.75">
      <c r="A74" s="140"/>
      <c r="B74" s="69"/>
    </row>
    <row r="75" spans="1:2" ht="12.75">
      <c r="A75" s="140"/>
      <c r="B75" s="69"/>
    </row>
    <row r="76" spans="1:2" ht="12.75">
      <c r="A76" s="140"/>
      <c r="B76" s="69"/>
    </row>
    <row r="77" spans="1:2" ht="12.75">
      <c r="A77" s="140"/>
      <c r="B77" s="69"/>
    </row>
    <row r="78" spans="1:2" ht="12.75">
      <c r="A78" s="140"/>
      <c r="B78" s="69"/>
    </row>
    <row r="79" spans="1:2" ht="12.75">
      <c r="A79" s="140"/>
      <c r="B79" s="69"/>
    </row>
    <row r="80" spans="1:2" ht="12.75">
      <c r="A80" s="140"/>
      <c r="B80" s="69"/>
    </row>
    <row r="81" spans="1:2" ht="12.75">
      <c r="A81" s="140"/>
      <c r="B81" s="69"/>
    </row>
    <row r="82" spans="1:2" ht="12.75">
      <c r="A82" s="140"/>
      <c r="B82" s="69"/>
    </row>
    <row r="83" spans="1:2" ht="12.75">
      <c r="A83" s="140"/>
      <c r="B83" s="69"/>
    </row>
    <row r="84" spans="1:2" ht="12.75">
      <c r="A84" s="140"/>
      <c r="B84" s="69"/>
    </row>
    <row r="85" spans="1:2" ht="12.75">
      <c r="A85" s="140"/>
      <c r="B85" s="69"/>
    </row>
    <row r="86" spans="1:2" ht="12.75">
      <c r="A86" s="140"/>
      <c r="B86" s="69"/>
    </row>
    <row r="87" spans="1:2" ht="12.75">
      <c r="A87" s="140"/>
      <c r="B87" s="69"/>
    </row>
    <row r="88" spans="1:2" ht="12.75">
      <c r="A88" s="140"/>
      <c r="B88" s="69"/>
    </row>
    <row r="89" spans="1:2" ht="12.75">
      <c r="A89" s="140"/>
      <c r="B89" s="69"/>
    </row>
    <row r="90" spans="1:2" ht="12.75">
      <c r="A90" s="140"/>
      <c r="B90" s="69"/>
    </row>
    <row r="91" spans="1:2" ht="12.75">
      <c r="A91" s="140"/>
      <c r="B91" s="69"/>
    </row>
    <row r="92" spans="1:2" ht="12.75">
      <c r="A92" s="140"/>
      <c r="B92" s="69"/>
    </row>
    <row r="93" spans="1:2" ht="12.75">
      <c r="A93" s="140"/>
      <c r="B93" s="69"/>
    </row>
    <row r="94" spans="1:2" ht="12.75">
      <c r="A94" s="140"/>
      <c r="B94" s="69"/>
    </row>
    <row r="95" spans="1:2" ht="12.75">
      <c r="A95" s="140"/>
      <c r="B95" s="69"/>
    </row>
    <row r="96" spans="1:2" ht="12.75">
      <c r="A96" s="140"/>
      <c r="B96" s="69"/>
    </row>
    <row r="97" spans="1:2" ht="12.75">
      <c r="A97" s="140"/>
      <c r="B97" s="69"/>
    </row>
    <row r="98" spans="1:2" ht="12.75">
      <c r="A98" s="140"/>
      <c r="B98" s="69"/>
    </row>
    <row r="99" spans="1:2" ht="12.75">
      <c r="A99" s="140"/>
      <c r="B99" s="69"/>
    </row>
    <row r="100" spans="1:2" ht="12.75">
      <c r="A100" s="140"/>
      <c r="B100" s="69"/>
    </row>
    <row r="101" spans="1:2" ht="12.75">
      <c r="A101" s="140"/>
      <c r="B101" s="69"/>
    </row>
    <row r="102" spans="1:2" ht="12.75">
      <c r="A102" s="140"/>
      <c r="B102" s="69"/>
    </row>
    <row r="103" spans="1:2" ht="12.75">
      <c r="A103" s="140"/>
      <c r="B103" s="69"/>
    </row>
    <row r="104" spans="1:2" ht="12.75">
      <c r="A104" s="140"/>
      <c r="B104" s="69"/>
    </row>
    <row r="105" spans="1:2" ht="12.75">
      <c r="A105" s="140"/>
      <c r="B105" s="69"/>
    </row>
    <row r="106" spans="1:2" ht="12.75">
      <c r="A106" s="140"/>
      <c r="B106" s="69"/>
    </row>
    <row r="107" spans="1:2" ht="12.75">
      <c r="A107" s="140"/>
      <c r="B107" s="69"/>
    </row>
    <row r="108" spans="1:2" ht="12.75">
      <c r="A108" s="140"/>
      <c r="B108" s="69"/>
    </row>
    <row r="109" spans="1:2" ht="12.75">
      <c r="A109" s="140"/>
      <c r="B109" s="69"/>
    </row>
    <row r="110" spans="1:2" ht="12.75">
      <c r="A110" s="140"/>
      <c r="B110" s="69"/>
    </row>
    <row r="111" spans="1:2" ht="12.75">
      <c r="A111" s="140"/>
      <c r="B111" s="69"/>
    </row>
    <row r="112" spans="1:2" ht="12.75">
      <c r="A112" s="140"/>
      <c r="B112" s="69"/>
    </row>
    <row r="113" spans="1:2" ht="12.75">
      <c r="A113" s="140"/>
      <c r="B113" s="69"/>
    </row>
    <row r="114" spans="1:2" ht="12.75">
      <c r="A114" s="140"/>
      <c r="B114" s="69"/>
    </row>
    <row r="115" spans="1:2" ht="12.75">
      <c r="A115" s="140"/>
      <c r="B115" s="69"/>
    </row>
    <row r="116" spans="1:2" ht="12.75">
      <c r="A116" s="140"/>
      <c r="B116" s="69"/>
    </row>
    <row r="117" spans="1:2" ht="12.75">
      <c r="A117" s="140"/>
      <c r="B117" s="69"/>
    </row>
    <row r="118" spans="1:2" ht="12.75">
      <c r="A118" s="140"/>
      <c r="B118" s="69"/>
    </row>
    <row r="119" spans="1:2" ht="12.75">
      <c r="A119" s="140"/>
      <c r="B119" s="69"/>
    </row>
    <row r="120" spans="1:2" ht="12.75">
      <c r="A120" s="140"/>
      <c r="B120" s="69"/>
    </row>
    <row r="121" spans="1:2" ht="12.75">
      <c r="A121" s="140"/>
      <c r="B121" s="69"/>
    </row>
    <row r="122" spans="1:2" ht="12.75">
      <c r="A122" s="140"/>
      <c r="B122" s="69"/>
    </row>
    <row r="123" spans="1:2" ht="12.75">
      <c r="A123" s="140"/>
      <c r="B123" s="69"/>
    </row>
    <row r="124" spans="1:2" ht="12.75">
      <c r="A124" s="140"/>
      <c r="B124" s="69"/>
    </row>
    <row r="125" spans="1:2" ht="12.75">
      <c r="A125" s="140"/>
      <c r="B125" s="69"/>
    </row>
    <row r="126" spans="1:2" ht="12.75">
      <c r="A126" s="140"/>
      <c r="B126" s="69"/>
    </row>
    <row r="127" spans="1:2" ht="12.75">
      <c r="A127" s="140"/>
      <c r="B127" s="69"/>
    </row>
    <row r="128" spans="1:2" ht="12.75">
      <c r="A128" s="140"/>
      <c r="B128" s="69"/>
    </row>
    <row r="129" spans="1:2" ht="12.75">
      <c r="A129" s="140"/>
      <c r="B129" s="69"/>
    </row>
    <row r="130" spans="1:2" ht="12.75">
      <c r="A130" s="140"/>
      <c r="B130" s="69"/>
    </row>
    <row r="131" spans="1:2" ht="12.75">
      <c r="A131" s="140"/>
      <c r="B131" s="69"/>
    </row>
    <row r="132" spans="1:2" ht="12.75">
      <c r="A132" s="140"/>
      <c r="B132" s="69"/>
    </row>
    <row r="133" spans="1:2" ht="12.75">
      <c r="A133" s="140"/>
      <c r="B133" s="69"/>
    </row>
    <row r="134" spans="1:2" ht="12.75">
      <c r="A134" s="140"/>
      <c r="B134" s="69"/>
    </row>
    <row r="135" spans="1:2" ht="12.75">
      <c r="A135" s="140"/>
      <c r="B135" s="69"/>
    </row>
    <row r="136" spans="1:2" ht="12.75">
      <c r="A136" s="140"/>
      <c r="B136" s="69"/>
    </row>
    <row r="137" spans="1:2" ht="12.75">
      <c r="A137" s="140"/>
      <c r="B137" s="69"/>
    </row>
    <row r="138" spans="1:2" ht="12.75">
      <c r="A138" s="140"/>
      <c r="B138" s="69"/>
    </row>
    <row r="139" spans="1:2" ht="12.75">
      <c r="A139" s="140"/>
      <c r="B139" s="69"/>
    </row>
    <row r="140" spans="1:2" ht="12.75">
      <c r="A140" s="140"/>
      <c r="B140" s="69"/>
    </row>
    <row r="141" spans="1:2" ht="12.75">
      <c r="A141" s="140"/>
      <c r="B141" s="69"/>
    </row>
    <row r="142" spans="1:2" ht="12.75">
      <c r="A142" s="140"/>
      <c r="B142" s="69"/>
    </row>
    <row r="143" spans="1:2" ht="12.75">
      <c r="A143" s="140"/>
      <c r="B143" s="69"/>
    </row>
    <row r="144" spans="1:2" ht="12.75">
      <c r="A144" s="140"/>
      <c r="B144" s="69"/>
    </row>
    <row r="145" spans="1:2" ht="12.75">
      <c r="A145" s="140"/>
      <c r="B145" s="69"/>
    </row>
    <row r="146" spans="1:2" ht="12.75">
      <c r="A146" s="140"/>
      <c r="B146" s="69"/>
    </row>
    <row r="147" spans="1:2" ht="12.75">
      <c r="A147" s="140"/>
      <c r="B147" s="69"/>
    </row>
    <row r="148" spans="1:2" ht="12.75">
      <c r="A148" s="140"/>
      <c r="B148" s="69"/>
    </row>
    <row r="149" spans="1:2" ht="12.75">
      <c r="A149" s="140"/>
      <c r="B149" s="69"/>
    </row>
    <row r="150" spans="1:2" ht="12.75">
      <c r="A150" s="140"/>
      <c r="B150" s="69"/>
    </row>
    <row r="151" spans="1:2" ht="12.75">
      <c r="A151" s="140"/>
      <c r="B151" s="69"/>
    </row>
    <row r="152" spans="1:2" ht="12.75">
      <c r="A152" s="140"/>
      <c r="B152" s="69"/>
    </row>
    <row r="153" spans="1:2" ht="12.75">
      <c r="A153" s="140"/>
      <c r="B153" s="69"/>
    </row>
    <row r="154" spans="1:2" ht="12.75">
      <c r="A154" s="140"/>
      <c r="B154" s="69"/>
    </row>
    <row r="155" spans="1:2" ht="12.75">
      <c r="A155" s="140"/>
      <c r="B155" s="69"/>
    </row>
    <row r="156" spans="1:2" ht="12.75">
      <c r="A156" s="140"/>
      <c r="B156" s="69"/>
    </row>
    <row r="157" spans="1:2" ht="12.75">
      <c r="A157" s="140"/>
      <c r="B157" s="69"/>
    </row>
    <row r="158" spans="1:2" ht="12.75">
      <c r="A158" s="140"/>
      <c r="B158" s="69"/>
    </row>
    <row r="159" spans="1:2" ht="12.75">
      <c r="A159" s="140"/>
      <c r="B159" s="69"/>
    </row>
    <row r="160" spans="1:2" ht="12.75">
      <c r="A160" s="140"/>
      <c r="B160" s="69"/>
    </row>
    <row r="161" spans="1:2" ht="12.75">
      <c r="A161" s="140"/>
      <c r="B161" s="69"/>
    </row>
    <row r="162" spans="1:2" ht="12.75">
      <c r="A162" s="140"/>
      <c r="B162" s="69"/>
    </row>
    <row r="163" spans="1:2" ht="12.75">
      <c r="A163" s="140"/>
      <c r="B163" s="69"/>
    </row>
    <row r="164" spans="1:2" ht="12.75">
      <c r="A164" s="140"/>
      <c r="B164" s="69"/>
    </row>
    <row r="165" spans="1:2" ht="12.75">
      <c r="A165" s="140"/>
      <c r="B165" s="69"/>
    </row>
    <row r="166" spans="1:2" ht="12.75">
      <c r="A166" s="140"/>
      <c r="B166" s="69"/>
    </row>
    <row r="167" spans="1:2" ht="12.75">
      <c r="A167" s="140"/>
      <c r="B167" s="69"/>
    </row>
    <row r="168" spans="1:2" ht="12.75">
      <c r="A168" s="140"/>
      <c r="B168" s="69"/>
    </row>
    <row r="169" spans="1:2" ht="12.75">
      <c r="A169" s="140"/>
      <c r="B169" s="69"/>
    </row>
    <row r="170" spans="1:2" ht="12.75">
      <c r="A170" s="140"/>
      <c r="B170" s="69"/>
    </row>
    <row r="171" spans="1:2" ht="12.75">
      <c r="A171" s="140"/>
      <c r="B171" s="69"/>
    </row>
    <row r="172" spans="1:2" ht="12.75">
      <c r="A172" s="140"/>
      <c r="B172" s="69"/>
    </row>
    <row r="173" spans="1:2" ht="12.75">
      <c r="A173" s="140"/>
      <c r="B173" s="69"/>
    </row>
    <row r="174" spans="1:2" ht="12.75">
      <c r="A174" s="140"/>
      <c r="B174" s="69"/>
    </row>
    <row r="175" spans="1:2" ht="12.75">
      <c r="A175" s="140"/>
      <c r="B175" s="69"/>
    </row>
    <row r="176" spans="1:2" ht="12.75">
      <c r="A176" s="140"/>
      <c r="B176" s="69"/>
    </row>
    <row r="177" spans="1:2" ht="12.75">
      <c r="A177" s="140"/>
      <c r="B177" s="69"/>
    </row>
    <row r="178" spans="1:2" ht="12.75">
      <c r="A178" s="140"/>
      <c r="B178" s="69"/>
    </row>
    <row r="179" spans="1:2" ht="12.75">
      <c r="A179" s="140"/>
      <c r="B179" s="69"/>
    </row>
    <row r="180" spans="1:2" ht="12.75">
      <c r="A180" s="140"/>
      <c r="B180" s="69"/>
    </row>
    <row r="181" spans="1:2" ht="12.75">
      <c r="A181" s="140"/>
      <c r="B181" s="69"/>
    </row>
  </sheetData>
  <sheetProtection/>
  <autoFilter ref="A8:G41"/>
  <mergeCells count="27">
    <mergeCell ref="A56:G56"/>
    <mergeCell ref="B59:C59"/>
    <mergeCell ref="A54:G54"/>
    <mergeCell ref="A55:G55"/>
    <mergeCell ref="D60:E60"/>
    <mergeCell ref="F60:G60"/>
    <mergeCell ref="B58:E58"/>
    <mergeCell ref="F58:G58"/>
    <mergeCell ref="D59:E59"/>
    <mergeCell ref="F59:G59"/>
    <mergeCell ref="F43:G43"/>
    <mergeCell ref="A1:G1"/>
    <mergeCell ref="A2:G2"/>
    <mergeCell ref="A3:G3"/>
    <mergeCell ref="A6:G6"/>
    <mergeCell ref="B4:E4"/>
    <mergeCell ref="A5:G5"/>
    <mergeCell ref="B18:D18"/>
    <mergeCell ref="A43:C43"/>
    <mergeCell ref="B32:D32"/>
    <mergeCell ref="B49:G49"/>
    <mergeCell ref="B45:G45"/>
    <mergeCell ref="A53:G53"/>
    <mergeCell ref="B48:G48"/>
    <mergeCell ref="B47:G47"/>
    <mergeCell ref="A51:G51"/>
    <mergeCell ref="A52:G52"/>
  </mergeCells>
  <printOptions/>
  <pageMargins left="0.9448818897637796" right="0.35433070866141736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PageLayoutView="0" workbookViewId="0" topLeftCell="A1">
      <selection activeCell="P26" sqref="P26"/>
    </sheetView>
  </sheetViews>
  <sheetFormatPr defaultColWidth="9.00390625" defaultRowHeight="12.75"/>
  <cols>
    <col min="1" max="1" width="46.00390625" style="92" customWidth="1"/>
    <col min="2" max="2" width="9.25390625" style="93" customWidth="1"/>
    <col min="3" max="3" width="8.125" style="94" customWidth="1"/>
    <col min="4" max="4" width="11.125" style="95" customWidth="1"/>
    <col min="5" max="5" width="10.00390625" style="96" customWidth="1"/>
    <col min="6" max="6" width="14.75390625" style="119" customWidth="1"/>
    <col min="7" max="7" width="11.625" style="25" customWidth="1"/>
    <col min="8" max="13" width="9.125" style="25" customWidth="1"/>
    <col min="14" max="14" width="10.00390625" style="25" bestFit="1" customWidth="1"/>
    <col min="15" max="16384" width="9.125" style="25" customWidth="1"/>
  </cols>
  <sheetData>
    <row r="1" spans="1:8" ht="12.75">
      <c r="A1" s="229" t="s">
        <v>79</v>
      </c>
      <c r="B1" s="229"/>
      <c r="C1" s="229"/>
      <c r="D1" s="229"/>
      <c r="E1" s="229"/>
      <c r="F1" s="229"/>
      <c r="H1" s="19">
        <v>6381.4</v>
      </c>
    </row>
    <row r="2" spans="1:6" ht="12.75">
      <c r="A2" s="229" t="s">
        <v>80</v>
      </c>
      <c r="B2" s="229"/>
      <c r="C2" s="229"/>
      <c r="D2" s="229"/>
      <c r="E2" s="229"/>
      <c r="F2" s="229"/>
    </row>
    <row r="3" spans="1:6" ht="12.75">
      <c r="A3" s="229" t="s">
        <v>81</v>
      </c>
      <c r="B3" s="229"/>
      <c r="C3" s="229"/>
      <c r="D3" s="229"/>
      <c r="E3" s="229"/>
      <c r="F3" s="229"/>
    </row>
    <row r="4" spans="1:6" ht="12.75">
      <c r="A4" s="229" t="s">
        <v>82</v>
      </c>
      <c r="B4" s="229"/>
      <c r="C4" s="229"/>
      <c r="D4" s="229"/>
      <c r="E4" s="229"/>
      <c r="F4" s="229"/>
    </row>
    <row r="5" spans="1:6" s="27" customFormat="1" ht="15.75">
      <c r="A5" s="228" t="s">
        <v>72</v>
      </c>
      <c r="B5" s="228"/>
      <c r="C5" s="228"/>
      <c r="D5" s="228"/>
      <c r="E5" s="228"/>
      <c r="F5" s="228"/>
    </row>
    <row r="6" spans="1:6" s="27" customFormat="1" ht="15.75" customHeight="1">
      <c r="A6" s="228" t="s">
        <v>89</v>
      </c>
      <c r="B6" s="228"/>
      <c r="C6" s="228"/>
      <c r="D6" s="228"/>
      <c r="E6" s="228"/>
      <c r="F6" s="228"/>
    </row>
    <row r="7" spans="1:6" s="27" customFormat="1" ht="18">
      <c r="A7" s="99" t="s">
        <v>42</v>
      </c>
      <c r="B7" s="231" t="s">
        <v>51</v>
      </c>
      <c r="C7" s="231"/>
      <c r="D7" s="231"/>
      <c r="E7" s="231"/>
      <c r="F7" s="98"/>
    </row>
    <row r="8" spans="1:6" s="27" customFormat="1" ht="15.75">
      <c r="A8" s="228" t="s">
        <v>84</v>
      </c>
      <c r="B8" s="228"/>
      <c r="C8" s="228"/>
      <c r="D8" s="228"/>
      <c r="E8" s="228"/>
      <c r="F8" s="228"/>
    </row>
    <row r="9" spans="1:7" s="35" customFormat="1" ht="81" customHeight="1">
      <c r="A9" s="100" t="s">
        <v>1</v>
      </c>
      <c r="B9" s="101" t="s">
        <v>27</v>
      </c>
      <c r="C9" s="87" t="s">
        <v>28</v>
      </c>
      <c r="D9" s="86" t="s">
        <v>22</v>
      </c>
      <c r="E9" s="100" t="s">
        <v>52</v>
      </c>
      <c r="F9" s="100" t="s">
        <v>83</v>
      </c>
      <c r="G9" s="34"/>
    </row>
    <row r="10" spans="1:7" s="40" customFormat="1" ht="14.25" customHeight="1">
      <c r="A10" s="102">
        <v>1</v>
      </c>
      <c r="B10" s="103">
        <v>2</v>
      </c>
      <c r="C10" s="104">
        <v>3</v>
      </c>
      <c r="D10" s="104">
        <v>4</v>
      </c>
      <c r="E10" s="104">
        <v>5</v>
      </c>
      <c r="F10" s="104">
        <v>6</v>
      </c>
      <c r="G10" s="39"/>
    </row>
    <row r="11" spans="1:7" ht="17.25" customHeight="1">
      <c r="A11" s="168" t="s">
        <v>11</v>
      </c>
      <c r="B11" s="8"/>
      <c r="C11" s="14"/>
      <c r="D11" s="4"/>
      <c r="E11" s="144"/>
      <c r="F11" s="106"/>
      <c r="G11" s="41"/>
    </row>
    <row r="12" spans="1:7" s="2" customFormat="1" ht="15.75" customHeight="1">
      <c r="A12" s="42" t="s">
        <v>13</v>
      </c>
      <c r="B12" s="8"/>
      <c r="C12" s="14"/>
      <c r="D12" s="4"/>
      <c r="E12" s="144"/>
      <c r="F12" s="89"/>
      <c r="G12" s="1"/>
    </row>
    <row r="13" spans="1:7" s="2" customFormat="1" ht="15.75" customHeight="1">
      <c r="A13" s="42" t="s">
        <v>99</v>
      </c>
      <c r="B13" s="54" t="s">
        <v>98</v>
      </c>
      <c r="C13" s="33">
        <v>1</v>
      </c>
      <c r="D13" s="4">
        <v>80</v>
      </c>
      <c r="E13" s="185">
        <f>C13*D13</f>
        <v>80</v>
      </c>
      <c r="F13" s="181" t="s">
        <v>96</v>
      </c>
      <c r="G13" s="1"/>
    </row>
    <row r="14" spans="1:7" s="21" customFormat="1" ht="15" customHeight="1">
      <c r="A14" s="53" t="s">
        <v>100</v>
      </c>
      <c r="B14" s="54" t="s">
        <v>10</v>
      </c>
      <c r="C14" s="33">
        <v>16</v>
      </c>
      <c r="D14" s="4">
        <v>0.34</v>
      </c>
      <c r="E14" s="4">
        <f aca="true" t="shared" si="0" ref="E14:E43">C14*D14</f>
        <v>5.44</v>
      </c>
      <c r="F14" s="181" t="s">
        <v>96</v>
      </c>
      <c r="G14" s="43"/>
    </row>
    <row r="15" spans="1:7" s="7" customFormat="1" ht="23.25" customHeight="1" hidden="1">
      <c r="A15" s="53" t="s">
        <v>86</v>
      </c>
      <c r="B15" s="54" t="s">
        <v>3</v>
      </c>
      <c r="C15" s="33">
        <v>32</v>
      </c>
      <c r="D15" s="4">
        <v>2.2</v>
      </c>
      <c r="E15" s="4">
        <f t="shared" si="0"/>
        <v>70.4</v>
      </c>
      <c r="F15" s="89"/>
      <c r="G15" s="45"/>
    </row>
    <row r="16" spans="1:7" s="7" customFormat="1" ht="15" customHeight="1" hidden="1">
      <c r="A16" s="42" t="s">
        <v>12</v>
      </c>
      <c r="B16" s="3"/>
      <c r="C16" s="5"/>
      <c r="D16" s="4"/>
      <c r="E16" s="4"/>
      <c r="F16" s="89"/>
      <c r="G16" s="45"/>
    </row>
    <row r="17" spans="1:7" s="7" customFormat="1" ht="15.75" customHeight="1" hidden="1">
      <c r="A17" s="53" t="s">
        <v>36</v>
      </c>
      <c r="B17" s="54" t="s">
        <v>3</v>
      </c>
      <c r="C17" s="33">
        <v>30</v>
      </c>
      <c r="D17" s="4">
        <v>15</v>
      </c>
      <c r="E17" s="4">
        <f t="shared" si="0"/>
        <v>450</v>
      </c>
      <c r="F17" s="89"/>
      <c r="G17" s="47"/>
    </row>
    <row r="18" spans="1:7" s="7" customFormat="1" ht="15" customHeight="1" hidden="1">
      <c r="A18" s="53" t="s">
        <v>0</v>
      </c>
      <c r="B18" s="54" t="s">
        <v>5</v>
      </c>
      <c r="C18" s="33">
        <v>80</v>
      </c>
      <c r="D18" s="4">
        <v>0.3</v>
      </c>
      <c r="E18" s="4">
        <f t="shared" si="0"/>
        <v>24</v>
      </c>
      <c r="F18" s="89"/>
      <c r="G18" s="45"/>
    </row>
    <row r="19" spans="1:7" s="7" customFormat="1" ht="15" customHeight="1" hidden="1">
      <c r="A19" s="53" t="s">
        <v>31</v>
      </c>
      <c r="B19" s="54" t="s">
        <v>6</v>
      </c>
      <c r="C19" s="33">
        <v>75</v>
      </c>
      <c r="D19" s="4">
        <v>0.5</v>
      </c>
      <c r="E19" s="4">
        <f t="shared" si="0"/>
        <v>37.5</v>
      </c>
      <c r="F19" s="89"/>
      <c r="G19" s="48"/>
    </row>
    <row r="20" spans="1:7" s="7" customFormat="1" ht="15.75" customHeight="1">
      <c r="A20" s="51" t="s">
        <v>14</v>
      </c>
      <c r="B20" s="8"/>
      <c r="C20" s="14"/>
      <c r="D20" s="4"/>
      <c r="E20" s="4"/>
      <c r="F20" s="89"/>
      <c r="G20" s="11"/>
    </row>
    <row r="21" spans="1:7" ht="15" customHeight="1">
      <c r="A21" s="42" t="s">
        <v>15</v>
      </c>
      <c r="B21" s="205"/>
      <c r="C21" s="206"/>
      <c r="D21" s="207"/>
      <c r="E21" s="4"/>
      <c r="F21" s="108"/>
      <c r="G21" s="52"/>
    </row>
    <row r="22" spans="1:9" ht="15" customHeight="1">
      <c r="A22" s="180" t="s">
        <v>94</v>
      </c>
      <c r="B22" s="184" t="s">
        <v>3</v>
      </c>
      <c r="C22" s="184">
        <v>1</v>
      </c>
      <c r="D22" s="184">
        <v>0.7</v>
      </c>
      <c r="E22" s="18">
        <v>0.7</v>
      </c>
      <c r="F22" s="181" t="s">
        <v>96</v>
      </c>
      <c r="G22" s="182" t="s">
        <v>95</v>
      </c>
      <c r="H22" s="183"/>
      <c r="I22" s="183"/>
    </row>
    <row r="23" spans="1:7" ht="15" customHeight="1" hidden="1">
      <c r="A23" s="53" t="s">
        <v>35</v>
      </c>
      <c r="B23" s="54" t="s">
        <v>3</v>
      </c>
      <c r="C23" s="33">
        <v>3</v>
      </c>
      <c r="D23" s="4">
        <v>1.25</v>
      </c>
      <c r="E23" s="4">
        <f t="shared" si="0"/>
        <v>3.75</v>
      </c>
      <c r="F23" s="108"/>
      <c r="G23" s="52"/>
    </row>
    <row r="24" spans="1:7" s="77" customFormat="1" ht="15" customHeight="1" hidden="1">
      <c r="A24" s="53" t="s">
        <v>54</v>
      </c>
      <c r="B24" s="54" t="s">
        <v>3</v>
      </c>
      <c r="C24" s="33">
        <v>3</v>
      </c>
      <c r="D24" s="4">
        <v>1.25</v>
      </c>
      <c r="E24" s="4">
        <f t="shared" si="0"/>
        <v>3.75</v>
      </c>
      <c r="F24" s="89"/>
      <c r="G24" s="76"/>
    </row>
    <row r="25" spans="1:7" s="7" customFormat="1" ht="15" customHeight="1">
      <c r="A25" s="42" t="s">
        <v>16</v>
      </c>
      <c r="B25" s="3"/>
      <c r="C25" s="14"/>
      <c r="D25" s="4"/>
      <c r="E25" s="4"/>
      <c r="F25" s="89"/>
      <c r="G25" s="6"/>
    </row>
    <row r="26" spans="1:7" s="7" customFormat="1" ht="15" customHeight="1">
      <c r="A26" s="42" t="s">
        <v>101</v>
      </c>
      <c r="B26" s="54" t="s">
        <v>5</v>
      </c>
      <c r="C26" s="128">
        <v>21</v>
      </c>
      <c r="D26" s="4">
        <v>0.8</v>
      </c>
      <c r="E26" s="4">
        <v>17.1</v>
      </c>
      <c r="F26" s="181" t="s">
        <v>96</v>
      </c>
      <c r="G26" s="6"/>
    </row>
    <row r="27" spans="1:7" s="7" customFormat="1" ht="13.5" customHeight="1">
      <c r="A27" s="53" t="s">
        <v>55</v>
      </c>
      <c r="B27" s="32" t="s">
        <v>5</v>
      </c>
      <c r="C27" s="128">
        <v>310.2</v>
      </c>
      <c r="D27" s="4">
        <v>1</v>
      </c>
      <c r="E27" s="4">
        <f t="shared" si="0"/>
        <v>310.2</v>
      </c>
      <c r="F27" s="181" t="s">
        <v>96</v>
      </c>
      <c r="G27" s="6"/>
    </row>
    <row r="28" spans="1:7" ht="12.75" customHeight="1" hidden="1">
      <c r="A28" s="53" t="s">
        <v>56</v>
      </c>
      <c r="B28" s="32" t="s">
        <v>5</v>
      </c>
      <c r="C28" s="128">
        <v>310.2</v>
      </c>
      <c r="D28" s="4">
        <v>1.1</v>
      </c>
      <c r="E28" s="4">
        <f t="shared" si="0"/>
        <v>341.22</v>
      </c>
      <c r="F28" s="12"/>
      <c r="G28" s="52"/>
    </row>
    <row r="29" spans="1:7" ht="18" customHeight="1">
      <c r="A29" s="53" t="s">
        <v>57</v>
      </c>
      <c r="B29" s="59" t="s">
        <v>5</v>
      </c>
      <c r="C29" s="128">
        <v>310.2</v>
      </c>
      <c r="D29" s="129">
        <v>0.32</v>
      </c>
      <c r="E29" s="4">
        <f t="shared" si="0"/>
        <v>99.264</v>
      </c>
      <c r="F29" s="181" t="s">
        <v>96</v>
      </c>
      <c r="G29" s="52"/>
    </row>
    <row r="30" spans="1:7" s="7" customFormat="1" ht="15.75" customHeight="1" hidden="1">
      <c r="A30" s="53" t="s">
        <v>59</v>
      </c>
      <c r="B30" s="59" t="s">
        <v>5</v>
      </c>
      <c r="C30" s="128">
        <v>310.2</v>
      </c>
      <c r="D30" s="129">
        <v>0.35</v>
      </c>
      <c r="E30" s="4">
        <f t="shared" si="0"/>
        <v>108.57</v>
      </c>
      <c r="F30" s="126"/>
      <c r="G30" s="6"/>
    </row>
    <row r="31" spans="1:7" s="7" customFormat="1" ht="15" customHeight="1">
      <c r="A31" s="53" t="s">
        <v>41</v>
      </c>
      <c r="B31" s="130" t="s">
        <v>5</v>
      </c>
      <c r="C31" s="131">
        <f>C30</f>
        <v>310.2</v>
      </c>
      <c r="D31" s="129">
        <v>0.145</v>
      </c>
      <c r="E31" s="4">
        <f t="shared" si="0"/>
        <v>44.97899999999999</v>
      </c>
      <c r="F31" s="181" t="s">
        <v>96</v>
      </c>
      <c r="G31" s="6"/>
    </row>
    <row r="32" spans="1:7" s="7" customFormat="1" ht="16.5" customHeight="1" hidden="1">
      <c r="A32" s="53" t="s">
        <v>58</v>
      </c>
      <c r="B32" s="54" t="s">
        <v>3</v>
      </c>
      <c r="C32" s="33">
        <v>15</v>
      </c>
      <c r="D32" s="4">
        <v>1.3</v>
      </c>
      <c r="E32" s="4">
        <f t="shared" si="0"/>
        <v>19.5</v>
      </c>
      <c r="F32" s="126"/>
      <c r="G32" s="6"/>
    </row>
    <row r="33" spans="1:7" s="77" customFormat="1" ht="15.75" customHeight="1" hidden="1">
      <c r="A33" s="53" t="s">
        <v>60</v>
      </c>
      <c r="B33" s="54" t="s">
        <v>3</v>
      </c>
      <c r="C33" s="33">
        <v>60</v>
      </c>
      <c r="D33" s="4">
        <v>1.3</v>
      </c>
      <c r="E33" s="4">
        <f t="shared" si="0"/>
        <v>78</v>
      </c>
      <c r="F33" s="126"/>
      <c r="G33" s="76"/>
    </row>
    <row r="34" spans="1:7" s="7" customFormat="1" ht="15.75" customHeight="1" hidden="1">
      <c r="A34" s="53" t="s">
        <v>9</v>
      </c>
      <c r="B34" s="54" t="s">
        <v>5</v>
      </c>
      <c r="C34" s="33">
        <v>10</v>
      </c>
      <c r="D34" s="4">
        <v>1</v>
      </c>
      <c r="E34" s="4">
        <f t="shared" si="0"/>
        <v>10</v>
      </c>
      <c r="F34" s="89"/>
      <c r="G34" s="6"/>
    </row>
    <row r="35" spans="1:7" s="7" customFormat="1" ht="24" customHeight="1" hidden="1">
      <c r="A35" s="53" t="s">
        <v>30</v>
      </c>
      <c r="B35" s="54" t="s">
        <v>3</v>
      </c>
      <c r="C35" s="33">
        <v>2</v>
      </c>
      <c r="D35" s="4">
        <v>286.2</v>
      </c>
      <c r="E35" s="4">
        <f t="shared" si="0"/>
        <v>572.4</v>
      </c>
      <c r="F35" s="89"/>
      <c r="G35" s="72"/>
    </row>
    <row r="36" spans="1:7" s="7" customFormat="1" ht="14.25" customHeight="1" hidden="1">
      <c r="A36" s="53" t="s">
        <v>33</v>
      </c>
      <c r="B36" s="54" t="s">
        <v>6</v>
      </c>
      <c r="C36" s="33">
        <v>6381.4</v>
      </c>
      <c r="D36" s="4">
        <v>0.025</v>
      </c>
      <c r="E36" s="4">
        <f t="shared" si="0"/>
        <v>159.535</v>
      </c>
      <c r="F36" s="110"/>
      <c r="G36" s="6"/>
    </row>
    <row r="37" spans="1:7" s="10" customFormat="1" ht="16.5" customHeight="1" hidden="1">
      <c r="A37" s="51" t="s">
        <v>17</v>
      </c>
      <c r="B37" s="205"/>
      <c r="C37" s="206"/>
      <c r="D37" s="207"/>
      <c r="E37" s="4"/>
      <c r="F37" s="107"/>
      <c r="G37" s="9"/>
    </row>
    <row r="38" spans="1:7" s="10" customFormat="1" ht="12.75" customHeight="1" hidden="1">
      <c r="A38" s="53" t="s">
        <v>7</v>
      </c>
      <c r="B38" s="54" t="s">
        <v>29</v>
      </c>
      <c r="C38" s="55" t="s">
        <v>87</v>
      </c>
      <c r="D38" s="4">
        <v>0.6</v>
      </c>
      <c r="E38" s="4">
        <f>120*0.6</f>
        <v>72</v>
      </c>
      <c r="F38" s="107"/>
      <c r="G38" s="9"/>
    </row>
    <row r="39" spans="1:7" s="7" customFormat="1" ht="14.25" customHeight="1" hidden="1">
      <c r="A39" s="51" t="s">
        <v>18</v>
      </c>
      <c r="B39" s="8"/>
      <c r="C39" s="14"/>
      <c r="D39" s="57"/>
      <c r="E39" s="4"/>
      <c r="F39" s="89"/>
      <c r="G39" s="11"/>
    </row>
    <row r="40" spans="1:7" s="7" customFormat="1" ht="14.25" customHeight="1" hidden="1">
      <c r="A40" s="53" t="s">
        <v>32</v>
      </c>
      <c r="B40" s="54" t="s">
        <v>6</v>
      </c>
      <c r="C40" s="33"/>
      <c r="D40" s="4">
        <v>1.5</v>
      </c>
      <c r="E40" s="4">
        <f t="shared" si="0"/>
        <v>0</v>
      </c>
      <c r="F40" s="88"/>
      <c r="G40" s="11"/>
    </row>
    <row r="41" spans="1:7" s="7" customFormat="1" ht="15" customHeight="1" hidden="1">
      <c r="A41" s="53" t="s">
        <v>19</v>
      </c>
      <c r="B41" s="54" t="s">
        <v>6</v>
      </c>
      <c r="C41" s="33"/>
      <c r="D41" s="4">
        <v>1.5</v>
      </c>
      <c r="E41" s="4">
        <f t="shared" si="0"/>
        <v>0</v>
      </c>
      <c r="F41" s="111"/>
      <c r="G41" s="11"/>
    </row>
    <row r="42" spans="1:7" ht="17.25" customHeight="1" hidden="1">
      <c r="A42" s="53" t="s">
        <v>4</v>
      </c>
      <c r="B42" s="32" t="s">
        <v>3</v>
      </c>
      <c r="C42" s="33">
        <v>1</v>
      </c>
      <c r="D42" s="4">
        <v>0.95</v>
      </c>
      <c r="E42" s="4">
        <f t="shared" si="0"/>
        <v>0.95</v>
      </c>
      <c r="F42" s="112"/>
      <c r="G42" s="41"/>
    </row>
    <row r="43" spans="1:13" s="7" customFormat="1" ht="14.25" customHeight="1" hidden="1">
      <c r="A43" s="53" t="s">
        <v>88</v>
      </c>
      <c r="B43" s="60" t="s">
        <v>3</v>
      </c>
      <c r="C43" s="33">
        <v>1</v>
      </c>
      <c r="D43" s="4">
        <v>6.2</v>
      </c>
      <c r="E43" s="4">
        <f t="shared" si="0"/>
        <v>6.2</v>
      </c>
      <c r="F43" s="109"/>
      <c r="G43" s="11"/>
      <c r="L43" s="58"/>
      <c r="M43" s="58"/>
    </row>
    <row r="44" spans="1:13" s="7" customFormat="1" ht="15" customHeight="1" hidden="1">
      <c r="A44" s="132" t="s">
        <v>34</v>
      </c>
      <c r="B44" s="133"/>
      <c r="C44" s="14"/>
      <c r="D44" s="134"/>
      <c r="E44" s="135">
        <v>0</v>
      </c>
      <c r="F44" s="181" t="s">
        <v>96</v>
      </c>
      <c r="G44" s="47"/>
      <c r="L44" s="58"/>
      <c r="M44" s="58"/>
    </row>
    <row r="45" spans="1:7" ht="12.75" customHeight="1">
      <c r="A45" s="113"/>
      <c r="B45" s="114"/>
      <c r="C45" s="105"/>
      <c r="D45" s="115"/>
      <c r="E45" s="116"/>
      <c r="F45" s="126"/>
      <c r="G45" s="41"/>
    </row>
    <row r="46" spans="1:7" ht="12.75" customHeight="1">
      <c r="A46" s="113"/>
      <c r="B46" s="114"/>
      <c r="C46" s="87"/>
      <c r="D46" s="115"/>
      <c r="E46" s="116"/>
      <c r="F46" s="126"/>
      <c r="G46" s="41"/>
    </row>
    <row r="47" spans="1:7" ht="24.75" customHeight="1">
      <c r="A47" s="113" t="s">
        <v>90</v>
      </c>
      <c r="B47" s="173"/>
      <c r="C47" s="174"/>
      <c r="D47" s="175"/>
      <c r="E47" s="117">
        <f>E13+E22+E27+E29+E31+E44+E14+E26</f>
        <v>557.6830000000001</v>
      </c>
      <c r="F47" s="176"/>
      <c r="G47" s="41"/>
    </row>
    <row r="48" spans="1:7" ht="24.75" customHeight="1">
      <c r="A48" s="113" t="s">
        <v>97</v>
      </c>
      <c r="B48" s="173"/>
      <c r="C48" s="174"/>
      <c r="D48" s="175"/>
      <c r="E48" s="117">
        <v>71.156</v>
      </c>
      <c r="F48" s="117"/>
      <c r="G48" s="41"/>
    </row>
    <row r="49" spans="1:7" ht="24.75" customHeight="1">
      <c r="A49" s="113" t="s">
        <v>93</v>
      </c>
      <c r="B49" s="173"/>
      <c r="C49" s="174"/>
      <c r="D49" s="175"/>
      <c r="E49" s="117">
        <v>0</v>
      </c>
      <c r="F49" s="117"/>
      <c r="G49" s="41"/>
    </row>
    <row r="50" spans="1:7" s="44" customFormat="1" ht="24.75" customHeight="1">
      <c r="A50" s="172" t="s">
        <v>91</v>
      </c>
      <c r="B50" s="177"/>
      <c r="C50" s="174"/>
      <c r="D50" s="175"/>
      <c r="E50" s="117">
        <f>E47-E48-E49</f>
        <v>486.5270000000001</v>
      </c>
      <c r="F50" s="178"/>
      <c r="G50" s="91"/>
    </row>
    <row r="51" spans="1:8" s="44" customFormat="1" ht="24.75" customHeight="1">
      <c r="A51" s="172" t="s">
        <v>92</v>
      </c>
      <c r="B51" s="177"/>
      <c r="C51" s="174"/>
      <c r="D51" s="175"/>
      <c r="E51" s="179">
        <f>E50/12/H1*1000</f>
        <v>6.353451698164459</v>
      </c>
      <c r="F51" s="178"/>
      <c r="G51" s="91"/>
      <c r="H51" s="44">
        <v>6.35</v>
      </c>
    </row>
    <row r="52" spans="1:9" ht="20.25">
      <c r="A52" s="122" t="s">
        <v>73</v>
      </c>
      <c r="B52" s="230" t="s">
        <v>74</v>
      </c>
      <c r="C52" s="230"/>
      <c r="D52" s="230"/>
      <c r="E52" s="230"/>
      <c r="F52" s="230"/>
      <c r="I52" s="127"/>
    </row>
    <row r="53" spans="1:6" ht="12.75">
      <c r="A53" s="118" t="s">
        <v>75</v>
      </c>
      <c r="B53" s="227"/>
      <c r="C53" s="227"/>
      <c r="D53" s="227"/>
      <c r="E53" s="124" t="s">
        <v>76</v>
      </c>
      <c r="F53" s="125" t="s">
        <v>77</v>
      </c>
    </row>
    <row r="54" spans="1:6" ht="12.75">
      <c r="A54" s="118" t="s">
        <v>78</v>
      </c>
      <c r="B54" s="227"/>
      <c r="C54" s="227"/>
      <c r="D54" s="227"/>
      <c r="E54" s="124" t="s">
        <v>76</v>
      </c>
      <c r="F54" s="125" t="s">
        <v>77</v>
      </c>
    </row>
    <row r="55" spans="1:6" ht="12.75">
      <c r="A55" s="120"/>
      <c r="B55" s="121"/>
      <c r="E55" s="123"/>
      <c r="F55" s="97"/>
    </row>
    <row r="56" spans="1:2" ht="12.75">
      <c r="A56" s="120"/>
      <c r="B56" s="121"/>
    </row>
    <row r="57" spans="1:2" ht="12.75">
      <c r="A57" s="120"/>
      <c r="B57" s="121"/>
    </row>
    <row r="58" spans="1:2" ht="12.75">
      <c r="A58" s="120"/>
      <c r="B58" s="121"/>
    </row>
    <row r="59" spans="1:2" ht="12.75">
      <c r="A59" s="120"/>
      <c r="B59" s="121"/>
    </row>
    <row r="60" spans="1:2" ht="12.75">
      <c r="A60" s="120"/>
      <c r="B60" s="121"/>
    </row>
    <row r="61" spans="1:2" ht="12.75">
      <c r="A61" s="120"/>
      <c r="B61" s="121"/>
    </row>
    <row r="62" spans="1:2" ht="12.75">
      <c r="A62" s="120"/>
      <c r="B62" s="121"/>
    </row>
    <row r="63" spans="1:2" ht="12.75">
      <c r="A63" s="120"/>
      <c r="B63" s="121"/>
    </row>
    <row r="64" spans="1:2" ht="12.75">
      <c r="A64" s="120"/>
      <c r="B64" s="121"/>
    </row>
    <row r="65" spans="1:2" ht="12.75">
      <c r="A65" s="120"/>
      <c r="B65" s="121"/>
    </row>
    <row r="66" spans="1:2" ht="12.75">
      <c r="A66" s="120"/>
      <c r="B66" s="121"/>
    </row>
    <row r="67" spans="1:2" ht="12.75">
      <c r="A67" s="120"/>
      <c r="B67" s="121"/>
    </row>
    <row r="68" spans="1:2" ht="12.75">
      <c r="A68" s="120"/>
      <c r="B68" s="121"/>
    </row>
    <row r="69" spans="1:2" ht="12.75">
      <c r="A69" s="120"/>
      <c r="B69" s="121"/>
    </row>
    <row r="70" spans="1:2" ht="12.75">
      <c r="A70" s="120"/>
      <c r="B70" s="121"/>
    </row>
    <row r="71" spans="1:2" ht="12.75">
      <c r="A71" s="120"/>
      <c r="B71" s="121"/>
    </row>
    <row r="72" spans="1:2" ht="12.75">
      <c r="A72" s="120"/>
      <c r="B72" s="121"/>
    </row>
    <row r="73" spans="1:2" ht="12.75">
      <c r="A73" s="120"/>
      <c r="B73" s="121"/>
    </row>
    <row r="74" spans="1:2" ht="12.75">
      <c r="A74" s="120"/>
      <c r="B74" s="121"/>
    </row>
    <row r="75" spans="1:2" ht="12.75">
      <c r="A75" s="120"/>
      <c r="B75" s="121"/>
    </row>
    <row r="76" spans="1:2" ht="12.75">
      <c r="A76" s="120"/>
      <c r="B76" s="121"/>
    </row>
    <row r="77" spans="1:2" ht="12.75">
      <c r="A77" s="120"/>
      <c r="B77" s="121"/>
    </row>
    <row r="78" spans="1:2" ht="12.75">
      <c r="A78" s="120"/>
      <c r="B78" s="121"/>
    </row>
    <row r="79" spans="1:2" ht="12.75">
      <c r="A79" s="120"/>
      <c r="B79" s="121"/>
    </row>
    <row r="80" spans="1:2" ht="12.75">
      <c r="A80" s="120"/>
      <c r="B80" s="121"/>
    </row>
    <row r="81" spans="1:2" ht="12.75">
      <c r="A81" s="120"/>
      <c r="B81" s="121"/>
    </row>
    <row r="82" spans="1:2" ht="12.75">
      <c r="A82" s="120"/>
      <c r="B82" s="121"/>
    </row>
    <row r="83" spans="1:2" ht="12.75">
      <c r="A83" s="120"/>
      <c r="B83" s="121"/>
    </row>
    <row r="84" spans="1:2" ht="12.75">
      <c r="A84" s="120"/>
      <c r="B84" s="121"/>
    </row>
    <row r="85" spans="1:2" ht="12.75">
      <c r="A85" s="120"/>
      <c r="B85" s="121"/>
    </row>
    <row r="86" spans="1:2" ht="12.75">
      <c r="A86" s="120"/>
      <c r="B86" s="121"/>
    </row>
    <row r="87" spans="1:2" ht="12.75">
      <c r="A87" s="120"/>
      <c r="B87" s="121"/>
    </row>
    <row r="88" spans="1:2" ht="12.75">
      <c r="A88" s="120"/>
      <c r="B88" s="121"/>
    </row>
    <row r="89" spans="1:2" ht="12.75">
      <c r="A89" s="120"/>
      <c r="B89" s="121"/>
    </row>
    <row r="90" spans="1:2" ht="12.75">
      <c r="A90" s="120"/>
      <c r="B90" s="121"/>
    </row>
    <row r="91" spans="1:2" ht="12.75">
      <c r="A91" s="120"/>
      <c r="B91" s="121"/>
    </row>
    <row r="92" spans="1:2" ht="12.75">
      <c r="A92" s="120"/>
      <c r="B92" s="121"/>
    </row>
    <row r="93" spans="1:2" ht="12.75">
      <c r="A93" s="120"/>
      <c r="B93" s="121"/>
    </row>
    <row r="94" spans="1:2" ht="12.75">
      <c r="A94" s="120"/>
      <c r="B94" s="121"/>
    </row>
    <row r="95" spans="1:2" ht="12.75">
      <c r="A95" s="120"/>
      <c r="B95" s="121"/>
    </row>
    <row r="96" spans="1:2" ht="12.75">
      <c r="A96" s="120"/>
      <c r="B96" s="121"/>
    </row>
    <row r="97" spans="1:2" ht="12.75">
      <c r="A97" s="120"/>
      <c r="B97" s="121"/>
    </row>
    <row r="98" spans="1:2" ht="12.75">
      <c r="A98" s="120"/>
      <c r="B98" s="121"/>
    </row>
    <row r="99" spans="1:2" ht="12.75">
      <c r="A99" s="120"/>
      <c r="B99" s="121"/>
    </row>
    <row r="100" spans="1:2" ht="12.75">
      <c r="A100" s="120"/>
      <c r="B100" s="121"/>
    </row>
    <row r="101" spans="1:2" ht="12.75">
      <c r="A101" s="120"/>
      <c r="B101" s="121"/>
    </row>
    <row r="102" spans="1:2" ht="12.75">
      <c r="A102" s="120"/>
      <c r="B102" s="121"/>
    </row>
    <row r="103" spans="1:2" ht="12.75">
      <c r="A103" s="120"/>
      <c r="B103" s="121"/>
    </row>
    <row r="104" spans="1:2" ht="12.75">
      <c r="A104" s="120"/>
      <c r="B104" s="121"/>
    </row>
    <row r="105" spans="1:2" ht="12.75">
      <c r="A105" s="120"/>
      <c r="B105" s="121"/>
    </row>
    <row r="106" spans="1:2" ht="12.75">
      <c r="A106" s="120"/>
      <c r="B106" s="121"/>
    </row>
    <row r="107" spans="1:2" ht="12.75">
      <c r="A107" s="120"/>
      <c r="B107" s="121"/>
    </row>
    <row r="108" spans="1:2" ht="12.75">
      <c r="A108" s="120"/>
      <c r="B108" s="121"/>
    </row>
    <row r="109" spans="1:2" ht="12.75">
      <c r="A109" s="120"/>
      <c r="B109" s="121"/>
    </row>
    <row r="110" spans="1:2" ht="12.75">
      <c r="A110" s="120"/>
      <c r="B110" s="121"/>
    </row>
    <row r="111" spans="1:2" ht="12.75">
      <c r="A111" s="120"/>
      <c r="B111" s="121"/>
    </row>
    <row r="112" spans="1:2" ht="12.75">
      <c r="A112" s="120"/>
      <c r="B112" s="121"/>
    </row>
    <row r="113" spans="1:2" ht="12.75">
      <c r="A113" s="120"/>
      <c r="B113" s="121"/>
    </row>
    <row r="114" spans="1:2" ht="12.75">
      <c r="A114" s="120"/>
      <c r="B114" s="121"/>
    </row>
    <row r="115" spans="1:2" ht="12.75">
      <c r="A115" s="120"/>
      <c r="B115" s="121"/>
    </row>
    <row r="116" spans="1:2" ht="12.75">
      <c r="A116" s="120"/>
      <c r="B116" s="121"/>
    </row>
    <row r="117" spans="1:2" ht="12.75">
      <c r="A117" s="120"/>
      <c r="B117" s="121"/>
    </row>
    <row r="118" spans="1:2" ht="12.75">
      <c r="A118" s="120"/>
      <c r="B118" s="121"/>
    </row>
    <row r="119" spans="1:2" ht="12.75">
      <c r="A119" s="120"/>
      <c r="B119" s="121"/>
    </row>
    <row r="120" spans="1:2" ht="12.75">
      <c r="A120" s="120"/>
      <c r="B120" s="121"/>
    </row>
    <row r="121" spans="1:2" ht="12.75">
      <c r="A121" s="120"/>
      <c r="B121" s="121"/>
    </row>
    <row r="122" spans="1:2" ht="12.75">
      <c r="A122" s="120"/>
      <c r="B122" s="121"/>
    </row>
    <row r="123" spans="1:2" ht="12.75">
      <c r="A123" s="120"/>
      <c r="B123" s="121"/>
    </row>
    <row r="124" spans="1:2" ht="12.75">
      <c r="A124" s="120"/>
      <c r="B124" s="121"/>
    </row>
    <row r="125" spans="1:2" ht="12.75">
      <c r="A125" s="120"/>
      <c r="B125" s="121"/>
    </row>
    <row r="126" spans="1:2" ht="12.75">
      <c r="A126" s="120"/>
      <c r="B126" s="121"/>
    </row>
    <row r="127" spans="1:2" ht="12.75">
      <c r="A127" s="120"/>
      <c r="B127" s="121"/>
    </row>
    <row r="128" spans="1:2" ht="12.75">
      <c r="A128" s="120"/>
      <c r="B128" s="121"/>
    </row>
    <row r="129" spans="1:2" ht="12.75">
      <c r="A129" s="120"/>
      <c r="B129" s="121"/>
    </row>
    <row r="130" spans="1:2" ht="12.75">
      <c r="A130" s="120"/>
      <c r="B130" s="121"/>
    </row>
    <row r="131" spans="1:2" ht="12.75">
      <c r="A131" s="120"/>
      <c r="B131" s="121"/>
    </row>
  </sheetData>
  <sheetProtection/>
  <autoFilter ref="A10:F44"/>
  <mergeCells count="13">
    <mergeCell ref="A1:F1"/>
    <mergeCell ref="A3:F3"/>
    <mergeCell ref="A4:F4"/>
    <mergeCell ref="B52:F52"/>
    <mergeCell ref="A2:F2"/>
    <mergeCell ref="A5:F5"/>
    <mergeCell ref="A6:F6"/>
    <mergeCell ref="B7:E7"/>
    <mergeCell ref="B53:D53"/>
    <mergeCell ref="B54:D54"/>
    <mergeCell ref="A8:F8"/>
    <mergeCell ref="B21:D21"/>
    <mergeCell ref="B37:D37"/>
  </mergeCells>
  <printOptions/>
  <pageMargins left="0.3937007874015748" right="0.35433070866141736" top="0.3937007874015748" bottom="0.3937007874015748" header="0.5118110236220472" footer="0.5118110236220472"/>
  <pageSetup horizontalDpi="600" verticalDpi="600" orientation="portrait" paperSize="9" scale="9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2014-04-04T06:19:35Z</cp:lastPrinted>
  <dcterms:created xsi:type="dcterms:W3CDTF">2009-09-09T03:37:05Z</dcterms:created>
  <dcterms:modified xsi:type="dcterms:W3CDTF">2014-04-04T06:21:55Z</dcterms:modified>
  <cp:category/>
  <cp:version/>
  <cp:contentType/>
  <cp:contentStatus/>
</cp:coreProperties>
</file>